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латные услуги_30.03.2018" sheetId="1" r:id="rId1"/>
  </sheets>
  <externalReferences>
    <externalReference r:id="rId4"/>
  </externalReferences>
  <definedNames>
    <definedName name="_xlnm.Print_Titles" localSheetId="0">'платные услуги_30.03.2018'!$5:$5</definedName>
    <definedName name="_xlnm.Print_Area" localSheetId="0">'платные услуги_30.03.2018'!$A$1:$D$80</definedName>
  </definedNames>
  <calcPr fullCalcOnLoad="1"/>
</workbook>
</file>

<file path=xl/sharedStrings.xml><?xml version="1.0" encoding="utf-8"?>
<sst xmlns="http://schemas.openxmlformats.org/spreadsheetml/2006/main" count="82" uniqueCount="81">
  <si>
    <t>ПЛАТНЫЕ УСЛУГИ</t>
  </si>
  <si>
    <t>МУП Шушенского района "Тепловые и электрические сети"</t>
  </si>
  <si>
    <t>№</t>
  </si>
  <si>
    <t>Наименование</t>
  </si>
  <si>
    <t>Сумма с НДС, руб.</t>
  </si>
  <si>
    <t>I. Услуги по электрической энергии</t>
  </si>
  <si>
    <t>Вызов специалиста по сбыту электрической энергии МУП "ШТЭС" для принятия, опломбировки прибора учета электрической энергии
без учета транспортных расходов</t>
  </si>
  <si>
    <t>Вызов специалиста по сбыту электрической энергии МУП "ШТЭС" для принятия, опломбировки прибора учета электрической энергии
с учетом транспортных расходов</t>
  </si>
  <si>
    <t>Вызов электромонтера по ремонту и обслуживанию электрооборудования    без учета транспортных расходов</t>
  </si>
  <si>
    <t>Вызов электромонтера по ремонту и обслуживанию электрооборудования   с учетом транспортных расходов</t>
  </si>
  <si>
    <t>Высоковольтные испытания опорной и проходной изоляции РУ-10 кВ, ТП, РП, силовых трансформаторов, кабельных линий 10 кВ
(с использованием автолаборатории)</t>
  </si>
  <si>
    <t>Замена трансформаторов тока ТК-20, Т-0,66, ТТИ, ТК-40 (в кол-ве 1 шт.)    без учета стоимости поверки</t>
  </si>
  <si>
    <t>Замена трансформаторов тока ТК-20, Т-0,66, ТТИ, ТК-40 (в кол-ве 1 шт.)   с учетом стоимости поверки</t>
  </si>
  <si>
    <t xml:space="preserve">Измерение сопротивления изоляции электрооборудования напряжением до 1000 В </t>
  </si>
  <si>
    <t>Измерение сопротивления изоляции электрооборудования напряжением до 1000 В с использованием автолаборатории</t>
  </si>
  <si>
    <r>
      <t xml:space="preserve">Испытания 1 единицы средств защиты: </t>
    </r>
    <r>
      <rPr>
        <b/>
        <sz val="11"/>
        <rFont val="Arial Cyr"/>
        <family val="0"/>
      </rPr>
      <t>перчатки диэлектрические, обувь специальная диэлектрическая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</si>
  <si>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инструмент ручной изолирующий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</si>
  <si>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указатель напряжения выше 1000 В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</si>
  <si>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указатель напряжения до 1000 В</t>
    </r>
  </si>
  <si>
    <t>Определение сопротивления заземляющих устройств</t>
  </si>
  <si>
    <r>
      <t xml:space="preserve">Отключение ввода от объекта электроснабжения с использованием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</si>
  <si>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t>Переоформление документов о технологическом присоединении к электрическим сетям</t>
  </si>
  <si>
    <r>
      <t xml:space="preserve">Подключение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</si>
  <si>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</si>
  <si>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Красный Хутор</t>
    </r>
    <r>
      <rPr>
        <sz val="11"/>
        <rFont val="Arial Cyr"/>
        <family val="0"/>
      </rPr>
      <t xml:space="preserve"> для</t>
    </r>
    <r>
      <rPr>
        <b/>
        <i/>
        <sz val="11"/>
        <rFont val="Arial Cyr"/>
        <family val="0"/>
      </rPr>
      <t xml:space="preserve"> ФИЗИЧЕСКИХ ЛИЦ
за одну заявку 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</si>
  <si>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Сизая</t>
    </r>
    <r>
      <rPr>
        <sz val="11"/>
        <rFont val="Arial Cyr"/>
        <family val="0"/>
      </rPr>
      <t xml:space="preserve"> (с учетом транспортных расходов)
для</t>
    </r>
    <r>
      <rPr>
        <b/>
        <i/>
        <sz val="11"/>
        <rFont val="Arial Cyr"/>
        <family val="0"/>
      </rPr>
      <t xml:space="preserve"> ФИЗИЧЕСКИХ ЛИЦ 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</si>
  <si>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Сизая</t>
    </r>
    <r>
      <rPr>
        <sz val="11"/>
        <rFont val="Arial Cyr"/>
        <family val="0"/>
      </rPr>
      <t xml:space="preserve">
для</t>
    </r>
    <r>
      <rPr>
        <b/>
        <i/>
        <sz val="11"/>
        <rFont val="Arial Cyr"/>
        <family val="0"/>
      </rPr>
      <t xml:space="preserve"> ФИЗИЧЕСКИХ ЛИЦ </t>
    </r>
    <r>
      <rPr>
        <sz val="11"/>
        <rFont val="Arial Cyr"/>
        <family val="0"/>
      </rPr>
      <t>(для объектов, бывших в эксплуатации)</t>
    </r>
  </si>
  <si>
    <t>Проверка значения силы тока срабатывания максимальных расцепителей автоматических выключателей</t>
  </si>
  <si>
    <t>Проверка наличия цепи между заземлителями и заземляемыми элементами  (металлосвязь)</t>
  </si>
  <si>
    <t>Проверка срабатывания защиты при системе с глухозаземленной нейтралью (проверка сопротивления петли "фаза-ноль")</t>
  </si>
  <si>
    <t>Программирование приборов учета электрической энергии</t>
  </si>
  <si>
    <t>Устройство повторного заземления с использованием автовышки</t>
  </si>
  <si>
    <t>Монтаж 1-фазного щита учета</t>
  </si>
  <si>
    <t>по факту выполненных работ</t>
  </si>
  <si>
    <t>Монтаж 3-фазного щита учета</t>
  </si>
  <si>
    <t>Монтаж электропроводки, розеток, выключателей</t>
  </si>
  <si>
    <t>Монтаж / замена автоматов</t>
  </si>
  <si>
    <t>Монтаж / замена светильников для люминисцентных ламп и ламп накаливания</t>
  </si>
  <si>
    <t>Монтаж / замена кабельных вводов</t>
  </si>
  <si>
    <t>По вопросам оказания иных видов услуг по электрической энергии, не указанных в перечне, обращаться по тел. 3-11-92;  3-41-35</t>
  </si>
  <si>
    <t>II. Услуги по тепловой энергии</t>
  </si>
  <si>
    <t>Восстановление/отключение* горячего водоснабжения по п. Шушенское (Основание для отключения - личное заявление абонента)</t>
  </si>
  <si>
    <t>Установка прибора учета расхода воды 1 шт.</t>
  </si>
  <si>
    <t>Замена прибора учета расхода воды 2 шт.</t>
  </si>
  <si>
    <t>Установка прибора учета расхода воды 2 шт.</t>
  </si>
  <si>
    <t>Гидравлическая промывка внутренней системы отопления</t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</si>
  <si>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(с учетом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</si>
  <si>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</si>
  <si>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(с учетом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</si>
  <si>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</si>
  <si>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>для ЮРИДИЧЕСКИХ ЛИЦ</t>
    </r>
    <r>
      <rPr>
        <sz val="11"/>
        <rFont val="Arial Cyr"/>
        <family val="0"/>
      </rPr>
      <t xml:space="preserve">
(с учетом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</si>
  <si>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(без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</si>
  <si>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(с учетом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</si>
  <si>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ЮРИДИЧЕСКИХ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</si>
  <si>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r>
      <t xml:space="preserve">Комплексные замеры и испытания электрооборудования с использованием автолаборатории </t>
    </r>
    <r>
      <rPr>
        <b/>
        <i/>
        <sz val="11"/>
        <rFont val="Arial Cyr"/>
        <family val="0"/>
      </rPr>
      <t>для ЮРИДИЧЕСКИХ ЛИЦ</t>
    </r>
  </si>
  <si>
    <r>
      <t xml:space="preserve">Комплексные замеры и испытания электрооборудования с использованием автолаборатории </t>
    </r>
    <r>
      <rPr>
        <b/>
        <i/>
        <sz val="11"/>
        <rFont val="Arial Cyr"/>
        <family val="0"/>
      </rPr>
      <t>для ФИЗИЧЕСКИХ ЛИЦ</t>
    </r>
  </si>
  <si>
    <t>Определение места повреждения КЛ 10 кВ  с использованием автолаборатории</t>
  </si>
  <si>
    <t>Установка водонагревательного бака (без учета стоимости материалов)</t>
  </si>
  <si>
    <t>Установка водонагревательного бака (с учетом стоимости материалов)</t>
  </si>
  <si>
    <t>на 30 марта 2018г.</t>
  </si>
  <si>
    <t>Дата
утверждения</t>
  </si>
  <si>
    <r>
      <t xml:space="preserve">Подключение ввода к объекту электроснабжения без использования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</si>
  <si>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t>Перепрограммирование приборов учета электрической энергии</t>
  </si>
  <si>
    <t xml:space="preserve">Работа электростанции ЭД 200 Т400-1 РКМ 1 (за 1 час) </t>
  </si>
  <si>
    <t xml:space="preserve">Работа электростанции ЭД 100 Т400-1 РПМ 2 (за 1 час) </t>
  </si>
  <si>
    <t>Вызов техника по тепловой инспекции МУП "ШТЭС" для принятия учета счетчика горячей воды в п.Шушенское
повторно, в связи с нарушением пломбы по вине абонента или третьих лиц  /без учета транспортных расходов/</t>
  </si>
  <si>
    <t>Вызов техника по тепловой инспекции МУП "ШТЭС" для принятия учета счетчика горячей воды в п.Шушенское
повторно, в связи с нарушением пломбы по вине абонента или третьих лиц  /с учетом транспортных расходов/</t>
  </si>
  <si>
    <t>Вызов техника по тепловой инспекции МУП "ШТЭС" для принятия учета счетчика горячей воды в п.Ильичево
повторно, в связи с нарушением пломбы по вине абонента или третьих лиц  /в том числе транспортные расходы 218руб/</t>
  </si>
  <si>
    <t>Вызов техника по тепловой инспекции МУП "ШТЭС" для принятия учета счетчиков горячей воды (2 шт.) в п.Шушенское
повторно, в связи с нарушением пломбы по вине абонента или третьих лиц  /без учета транспортных расходов/</t>
  </si>
  <si>
    <t>Вызов техника по тепловой инспекции МУП "ШТЭС" для принятия учета счетчиков горячей воды (2 шт.) в п.Шушенское
повторно, в связи с нарушением пломбы по вине абонента или третьих лиц  /с учетом транспортных расходов/</t>
  </si>
  <si>
    <t>Вызов техника по тепловой инспекции МУП "ШТЭС" для принятия учета счетчиков горячей воды (2 шт.) в п.Ильичево
повторно, в связи с нарушением пломбы по вине абонента или третьих лиц  /в том числе транспортные расходы 218руб/</t>
  </si>
  <si>
    <t>Вызов техника по тепловой инспекции МУП "ШТЭС" для принятия учета счетчика горячей воды в с.Каптырево
повторно, в связи с нарушением пломбы по вине абонента или третьих лиц  /в том числе транспортные расходы 495руб/</t>
  </si>
  <si>
    <t>Вызов техника по тепловой инспекции МУП "ШТЭС" для принятия учета счетчика горячей воды в п.Синеборск
повторно, в связи с нарушением пломбы по вине абонента или третьих лиц  /в том числе транспортные расходы 594руб/</t>
  </si>
  <si>
    <t>Вызов техника по тепловой инспекции МУП "ШТЭС" для принятия учета счетчика горячей воды в с.Субботино
повторно, в связи с нарушением пломбы по вине абонента или третьих лиц  /в том числе транспортные расходы 773руб/</t>
  </si>
  <si>
    <t>Вызов техника по тепловой инспекции МУП "ШТЭС" для принятия учета счетчика горячей воды в с.Сизая
повторно, в связи с нарушением пломбы по вине абонента или третьих лиц  /в том числе транспортные расходы 1288руб/</t>
  </si>
  <si>
    <t>Вызов техника по тепловой инспекции МУП "ШТЭС" для принятия учета счетчиков горячей воды (2 шт.) в с.Каптырево
повторно, в связи с нарушением пломбы по вине абонента или третьих лиц  /в том числе транспортные расходы 495руб/</t>
  </si>
  <si>
    <t>Вызов техника по тепловой инспекции МУП "ШТЭС" для принятия учета счетчиков горячей воды (2 шт.) в п.Синеборск
повторно, в связи с нарушением пломбы по вине абонента или третьих лиц  /в том числе транспортные расходы 594руб/</t>
  </si>
  <si>
    <t>Вызов техника по тепловой инспекции МУП "ШТЭС" для принятия учета счетчиков горячей воды (2 шт.) в с.Субботино
повторно, в связи с нарушением пломбы по вине абонента или третьих лиц  /в том числе транспортные расходы 773руб/</t>
  </si>
  <si>
    <t>Вызов техника по тепловой инспекции МУП "ШТЭС" для принятия учета счетчиков горячей воды (2 шт.) в с.Сизая
повторно, в связи с нарушением пломбы по вине абонента или третьих лиц  /в том числе транспортные расходы 1288руб/</t>
  </si>
  <si>
    <t>Замена прибора учета расхода воды 1 шт./ для юридических лиц</t>
  </si>
  <si>
    <t>Замена прибора учета расхода воды 1 шт./ для физических лиц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</si>
</sst>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i/>
      <sz val="16"/>
      <color indexed="12"/>
      <name val="Arial Cyr"/>
      <family val="2"/>
    </font>
    <font>
      <b/>
      <i/>
      <u val="single"/>
      <sz val="16"/>
      <color indexed="12"/>
      <name val="Arial Cyr"/>
      <family val="2"/>
    </font>
    <font>
      <b/>
      <i/>
      <u val="single"/>
      <sz val="14"/>
      <color indexed="12"/>
      <name val="Arial Cyr"/>
      <family val="2"/>
    </font>
    <font>
      <u val="single"/>
      <sz val="12"/>
      <color indexed="12"/>
      <name val="Arial Cyr"/>
      <family val="2"/>
    </font>
    <font>
      <b/>
      <i/>
      <sz val="13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3" fontId="5" fillId="0" borderId="0" xfId="58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3" fontId="6" fillId="33" borderId="12" xfId="58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left" vertical="center" wrapText="1" indent="1"/>
    </xf>
    <xf numFmtId="43" fontId="9" fillId="0" borderId="20" xfId="58" applyFont="1" applyFill="1" applyBorder="1" applyAlignment="1">
      <alignment horizontal="center" vertical="center" wrapText="1"/>
    </xf>
    <xf numFmtId="43" fontId="11" fillId="0" borderId="0" xfId="58" applyFont="1" applyFill="1" applyAlignment="1">
      <alignment wrapText="1"/>
    </xf>
    <xf numFmtId="0" fontId="0" fillId="0" borderId="0" xfId="0" applyFill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9" fillId="0" borderId="15" xfId="58" applyFont="1" applyFill="1" applyBorder="1" applyAlignment="1">
      <alignment horizontal="center" vertical="center" wrapText="1"/>
    </xf>
    <xf numFmtId="43" fontId="9" fillId="0" borderId="22" xfId="58" applyFont="1" applyFill="1" applyBorder="1" applyAlignment="1">
      <alignment horizontal="center" vertical="center" wrapText="1"/>
    </xf>
    <xf numFmtId="43" fontId="9" fillId="0" borderId="19" xfId="58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vertical="center" wrapText="1"/>
    </xf>
    <xf numFmtId="43" fontId="9" fillId="36" borderId="24" xfId="58" applyFont="1" applyFill="1" applyBorder="1" applyAlignment="1">
      <alignment horizontal="center" vertical="center" wrapText="1"/>
    </xf>
    <xf numFmtId="14" fontId="0" fillId="0" borderId="25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43" fontId="9" fillId="36" borderId="26" xfId="58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36" borderId="27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0;%20&#1054;&#1051;&#1068;&#1043;&#1040;\&#1050;&#1040;&#1051;&#1068;&#1050;&#1059;&#1051;&#1071;&#1062;&#1048;&#1048;\&#1050;&#1040;&#1051;&#1068;&#1050;&#1059;&#1051;&#1071;&#1062;&#1048;&#1048;%202018\1.%20&#1056;&#1045;&#1045;&#1057;&#1058;&#1056;_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ные услуги_30.03.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92"/>
  <sheetViews>
    <sheetView showGridLines="0" tabSelected="1" view="pageBreakPreview" zoomScale="73" zoomScaleNormal="90" zoomScaleSheetLayoutView="73" zoomScalePageLayoutView="75" workbookViewId="0" topLeftCell="A1">
      <selection activeCell="B82" sqref="B82"/>
    </sheetView>
  </sheetViews>
  <sheetFormatPr defaultColWidth="9.00390625" defaultRowHeight="12.75"/>
  <cols>
    <col min="1" max="1" width="5.75390625" style="1" bestFit="1" customWidth="1"/>
    <col min="2" max="2" width="144.00390625" style="2" bestFit="1" customWidth="1"/>
    <col min="3" max="3" width="22.625" style="19" customWidth="1"/>
    <col min="4" max="4" width="17.375" style="1" bestFit="1" customWidth="1"/>
    <col min="5" max="16384" width="9.125" style="2" customWidth="1"/>
  </cols>
  <sheetData>
    <row r="1" spans="1:3" ht="20.25">
      <c r="A1" s="24" t="s">
        <v>0</v>
      </c>
      <c r="B1" s="24"/>
      <c r="C1" s="24"/>
    </row>
    <row r="2" spans="1:3" ht="20.25">
      <c r="A2" s="24" t="s">
        <v>1</v>
      </c>
      <c r="B2" s="24"/>
      <c r="C2" s="24"/>
    </row>
    <row r="3" spans="1:3" ht="20.25">
      <c r="A3" s="25" t="s">
        <v>59</v>
      </c>
      <c r="B3" s="25"/>
      <c r="C3" s="25"/>
    </row>
    <row r="4" spans="1:3" ht="18.75">
      <c r="A4" s="3"/>
      <c r="B4" s="3"/>
      <c r="C4" s="4"/>
    </row>
    <row r="5" spans="1:4" s="8" customFormat="1" ht="33">
      <c r="A5" s="5" t="s">
        <v>2</v>
      </c>
      <c r="B5" s="6" t="s">
        <v>3</v>
      </c>
      <c r="C5" s="7" t="s">
        <v>4</v>
      </c>
      <c r="D5" s="30" t="s">
        <v>60</v>
      </c>
    </row>
    <row r="6" spans="1:4" s="9" customFormat="1" ht="21.75" customHeight="1">
      <c r="A6" s="21" t="s">
        <v>5</v>
      </c>
      <c r="B6" s="22"/>
      <c r="C6" s="23"/>
      <c r="D6" s="31"/>
    </row>
    <row r="7" spans="1:4" s="12" customFormat="1" ht="28.5">
      <c r="A7" s="10">
        <f>IF(ISBLANK(B7),"",COUNTA($B$7:B7))</f>
        <v>1</v>
      </c>
      <c r="B7" s="11" t="s">
        <v>6</v>
      </c>
      <c r="C7" s="32">
        <v>273</v>
      </c>
      <c r="D7" s="33">
        <v>42257</v>
      </c>
    </row>
    <row r="8" spans="1:4" s="12" customFormat="1" ht="28.5">
      <c r="A8" s="10">
        <f>IF(ISBLANK(B8),"",COUNTA($B$7:B8))</f>
        <v>2</v>
      </c>
      <c r="B8" s="11" t="s">
        <v>7</v>
      </c>
      <c r="C8" s="32">
        <v>461</v>
      </c>
      <c r="D8" s="34">
        <v>42257</v>
      </c>
    </row>
    <row r="9" spans="1:4" s="12" customFormat="1" ht="14.25">
      <c r="A9" s="10">
        <f>IF(ISBLANK(B9),"",COUNTA($B$7:B9))</f>
        <v>3</v>
      </c>
      <c r="B9" s="11" t="s">
        <v>8</v>
      </c>
      <c r="C9" s="32">
        <v>494</v>
      </c>
      <c r="D9" s="34">
        <v>42250</v>
      </c>
    </row>
    <row r="10" spans="1:4" s="12" customFormat="1" ht="14.25">
      <c r="A10" s="10">
        <f>IF(ISBLANK(B10),"",COUNTA($B$7:B10))</f>
        <v>4</v>
      </c>
      <c r="B10" s="11" t="s">
        <v>9</v>
      </c>
      <c r="C10" s="32">
        <v>730</v>
      </c>
      <c r="D10" s="34">
        <v>42250</v>
      </c>
    </row>
    <row r="11" spans="1:4" s="12" customFormat="1" ht="28.5">
      <c r="A11" s="10">
        <f>IF(ISBLANK(B11),"",COUNTA($B$7:B11))</f>
        <v>5</v>
      </c>
      <c r="B11" s="11" t="s">
        <v>10</v>
      </c>
      <c r="C11" s="32">
        <v>5987.8</v>
      </c>
      <c r="D11" s="34">
        <v>42257</v>
      </c>
    </row>
    <row r="12" spans="1:4" ht="28.5">
      <c r="A12" s="10">
        <f>IF(ISBLANK(B12),"",COUNTA($B$7:B12))</f>
        <v>6</v>
      </c>
      <c r="B12" s="11" t="s">
        <v>46</v>
      </c>
      <c r="C12" s="32">
        <v>700</v>
      </c>
      <c r="D12" s="34">
        <v>42257</v>
      </c>
    </row>
    <row r="13" spans="1:4" ht="28.5">
      <c r="A13" s="10">
        <f>IF(ISBLANK(B13),"",COUNTA($B$7:B13))</f>
        <v>7</v>
      </c>
      <c r="B13" s="11" t="s">
        <v>47</v>
      </c>
      <c r="C13" s="32">
        <v>470</v>
      </c>
      <c r="D13" s="34">
        <v>42257</v>
      </c>
    </row>
    <row r="14" spans="1:4" ht="28.5">
      <c r="A14" s="10">
        <f>IF(ISBLANK(B14),"",COUNTA($B$7:B14))</f>
        <v>8</v>
      </c>
      <c r="B14" s="11" t="s">
        <v>48</v>
      </c>
      <c r="C14" s="32">
        <v>880</v>
      </c>
      <c r="D14" s="34">
        <v>42257</v>
      </c>
    </row>
    <row r="15" spans="1:4" ht="28.5">
      <c r="A15" s="10">
        <f>IF(ISBLANK(B15),"",COUNTA($B$7:B15))</f>
        <v>9</v>
      </c>
      <c r="B15" s="11" t="s">
        <v>49</v>
      </c>
      <c r="C15" s="32">
        <v>650</v>
      </c>
      <c r="D15" s="34">
        <v>42257</v>
      </c>
    </row>
    <row r="16" spans="1:4" ht="28.5">
      <c r="A16" s="10">
        <f>IF(ISBLANK(B16),"",COUNTA($B$7:B16))</f>
        <v>10</v>
      </c>
      <c r="B16" s="11" t="s">
        <v>50</v>
      </c>
      <c r="C16" s="32">
        <v>1124.4</v>
      </c>
      <c r="D16" s="34">
        <v>42257</v>
      </c>
    </row>
    <row r="17" spans="1:4" ht="28.5">
      <c r="A17" s="10">
        <f>IF(ISBLANK(B17),"",COUNTA($B$7:B17))</f>
        <v>11</v>
      </c>
      <c r="B17" s="11" t="s">
        <v>51</v>
      </c>
      <c r="C17" s="32">
        <v>838.9</v>
      </c>
      <c r="D17" s="34">
        <v>42257</v>
      </c>
    </row>
    <row r="18" spans="1:4" ht="28.5">
      <c r="A18" s="10">
        <f>IF(ISBLANK(B18),"",COUNTA($B$7:B18))</f>
        <v>12</v>
      </c>
      <c r="B18" s="11" t="s">
        <v>52</v>
      </c>
      <c r="C18" s="32">
        <v>1417.4</v>
      </c>
      <c r="D18" s="34">
        <v>42257</v>
      </c>
    </row>
    <row r="19" spans="1:4" ht="28.5">
      <c r="A19" s="10">
        <f>IF(ISBLANK(B19),"",COUNTA($B$7:B19))</f>
        <v>13</v>
      </c>
      <c r="B19" s="11" t="s">
        <v>53</v>
      </c>
      <c r="C19" s="32">
        <v>1132</v>
      </c>
      <c r="D19" s="34">
        <v>42257</v>
      </c>
    </row>
    <row r="20" spans="1:4" s="12" customFormat="1" ht="14.25">
      <c r="A20" s="10">
        <f>IF(ISBLANK(B20),"",COUNTA($B$7:B20))</f>
        <v>14</v>
      </c>
      <c r="B20" s="11" t="s">
        <v>11</v>
      </c>
      <c r="C20" s="32">
        <v>2990</v>
      </c>
      <c r="D20" s="34">
        <v>42254</v>
      </c>
    </row>
    <row r="21" spans="1:4" s="12" customFormat="1" ht="14.25">
      <c r="A21" s="10">
        <f>IF(ISBLANK(B21),"",COUNTA($B$7:B21))</f>
        <v>15</v>
      </c>
      <c r="B21" s="11" t="s">
        <v>12</v>
      </c>
      <c r="C21" s="32">
        <v>3480</v>
      </c>
      <c r="D21" s="34">
        <v>42254</v>
      </c>
    </row>
    <row r="22" spans="1:4" s="12" customFormat="1" ht="14.25">
      <c r="A22" s="10">
        <f>IF(ISBLANK(B22),"",COUNTA($B$7:B22))</f>
        <v>16</v>
      </c>
      <c r="B22" s="11" t="s">
        <v>13</v>
      </c>
      <c r="C22" s="32">
        <v>1730</v>
      </c>
      <c r="D22" s="34">
        <v>42257</v>
      </c>
    </row>
    <row r="23" spans="1:4" s="12" customFormat="1" ht="14.25">
      <c r="A23" s="10">
        <f>IF(ISBLANK(B23),"",COUNTA($B$7:B23))</f>
        <v>17</v>
      </c>
      <c r="B23" s="11" t="s">
        <v>14</v>
      </c>
      <c r="C23" s="32">
        <v>2150</v>
      </c>
      <c r="D23" s="34">
        <v>42257</v>
      </c>
    </row>
    <row r="24" spans="1:4" s="12" customFormat="1" ht="15">
      <c r="A24" s="10">
        <f>IF(ISBLANK(B24),"",COUNTA($B$7:B24))</f>
        <v>18</v>
      </c>
      <c r="B24" s="11" t="s">
        <v>15</v>
      </c>
      <c r="C24" s="32">
        <v>235</v>
      </c>
      <c r="D24" s="34">
        <v>42257</v>
      </c>
    </row>
    <row r="25" spans="1:4" s="12" customFormat="1" ht="15">
      <c r="A25" s="10">
        <f>IF(ISBLANK(B25),"",COUNTA($B$7:B25))</f>
        <v>19</v>
      </c>
      <c r="B25" s="11" t="s">
        <v>16</v>
      </c>
      <c r="C25" s="32">
        <v>162</v>
      </c>
      <c r="D25" s="34">
        <v>42257</v>
      </c>
    </row>
    <row r="26" spans="1:4" s="12" customFormat="1" ht="15">
      <c r="A26" s="10">
        <f>IF(ISBLANK(B26),"",COUNTA($B$7:B26))</f>
        <v>20</v>
      </c>
      <c r="B26" s="11" t="s">
        <v>17</v>
      </c>
      <c r="C26" s="32">
        <v>466.7</v>
      </c>
      <c r="D26" s="34">
        <v>42257</v>
      </c>
    </row>
    <row r="27" spans="1:4" s="12" customFormat="1" ht="15">
      <c r="A27" s="10">
        <f>IF(ISBLANK(B27),"",COUNTA($B$7:B27))</f>
        <v>21</v>
      </c>
      <c r="B27" s="11" t="s">
        <v>18</v>
      </c>
      <c r="C27" s="32">
        <v>235</v>
      </c>
      <c r="D27" s="34">
        <v>42257</v>
      </c>
    </row>
    <row r="28" spans="1:4" s="12" customFormat="1" ht="14.25">
      <c r="A28" s="10">
        <f>IF(ISBLANK(B28),"",COUNTA($B$7:B28))</f>
        <v>22</v>
      </c>
      <c r="B28" s="11" t="s">
        <v>54</v>
      </c>
      <c r="C28" s="32">
        <v>3116.8</v>
      </c>
      <c r="D28" s="34">
        <v>43026</v>
      </c>
    </row>
    <row r="29" spans="1:4" s="12" customFormat="1" ht="14.25">
      <c r="A29" s="10">
        <f>IF(ISBLANK(B29),"",COUNTA($B$7:B29))</f>
        <v>23</v>
      </c>
      <c r="B29" s="11" t="s">
        <v>55</v>
      </c>
      <c r="C29" s="32">
        <v>1998</v>
      </c>
      <c r="D29" s="34">
        <v>43026</v>
      </c>
    </row>
    <row r="30" spans="1:4" s="12" customFormat="1" ht="14.25">
      <c r="A30" s="10">
        <f>IF(ISBLANK(B30),"",COUNTA($B$7:B30))</f>
        <v>24</v>
      </c>
      <c r="B30" s="11" t="s">
        <v>56</v>
      </c>
      <c r="C30" s="32">
        <v>7498</v>
      </c>
      <c r="D30" s="34">
        <v>42257</v>
      </c>
    </row>
    <row r="31" spans="1:4" s="12" customFormat="1" ht="14.25">
      <c r="A31" s="10">
        <f>IF(ISBLANK(B31),"",COUNTA($B$7:B31))</f>
        <v>25</v>
      </c>
      <c r="B31" s="11" t="s">
        <v>19</v>
      </c>
      <c r="C31" s="32">
        <v>1930</v>
      </c>
      <c r="D31" s="34">
        <v>42257</v>
      </c>
    </row>
    <row r="32" spans="1:4" s="12" customFormat="1" ht="28.5">
      <c r="A32" s="10">
        <f>IF(ISBLANK(B32),"",COUNTA($B$7:B32))</f>
        <v>26</v>
      </c>
      <c r="B32" s="11" t="s">
        <v>20</v>
      </c>
      <c r="C32" s="32">
        <v>2270</v>
      </c>
      <c r="D32" s="34">
        <v>42254</v>
      </c>
    </row>
    <row r="33" spans="1:4" s="12" customFormat="1" ht="14.25">
      <c r="A33" s="10">
        <f>IF(ISBLANK(B33),"",COUNTA($B$7:B33))</f>
        <v>27</v>
      </c>
      <c r="B33" s="11" t="s">
        <v>21</v>
      </c>
      <c r="C33" s="32">
        <v>1000</v>
      </c>
      <c r="D33" s="34">
        <v>42254</v>
      </c>
    </row>
    <row r="34" spans="1:4" s="12" customFormat="1" ht="28.5">
      <c r="A34" s="10">
        <f>IF(ISBLANK(B34),"",COUNTA($B$7:B34))</f>
        <v>28</v>
      </c>
      <c r="B34" s="11" t="s">
        <v>61</v>
      </c>
      <c r="C34" s="32">
        <v>1530</v>
      </c>
      <c r="D34" s="34">
        <v>43151</v>
      </c>
    </row>
    <row r="35" spans="1:4" s="12" customFormat="1" ht="28.5">
      <c r="A35" s="10">
        <f>IF(ISBLANK(B35),"",COUNTA($B$7:B35))</f>
        <v>29</v>
      </c>
      <c r="B35" s="11" t="s">
        <v>22</v>
      </c>
      <c r="C35" s="32">
        <v>2750</v>
      </c>
      <c r="D35" s="34">
        <v>42254</v>
      </c>
    </row>
    <row r="36" spans="1:4" s="12" customFormat="1" ht="28.5">
      <c r="A36" s="10">
        <f>IF(ISBLANK(B36),"",COUNTA($B$7:B36))</f>
        <v>30</v>
      </c>
      <c r="B36" s="11" t="s">
        <v>23</v>
      </c>
      <c r="C36" s="32">
        <v>1539</v>
      </c>
      <c r="D36" s="34">
        <v>42254</v>
      </c>
    </row>
    <row r="37" spans="1:4" s="12" customFormat="1" ht="29.25">
      <c r="A37" s="10">
        <f>IF(ISBLANK(B37),"",COUNTA($B$7:B37))</f>
        <v>31</v>
      </c>
      <c r="B37" s="11" t="s">
        <v>24</v>
      </c>
      <c r="C37" s="32">
        <v>2247</v>
      </c>
      <c r="D37" s="34">
        <v>42257</v>
      </c>
    </row>
    <row r="38" spans="1:4" s="12" customFormat="1" ht="29.25">
      <c r="A38" s="10">
        <f>IF(ISBLANK(B38),"",COUNTA($B$7:B38))</f>
        <v>32</v>
      </c>
      <c r="B38" s="11" t="s">
        <v>25</v>
      </c>
      <c r="C38" s="32">
        <v>1372</v>
      </c>
      <c r="D38" s="34">
        <v>42257</v>
      </c>
    </row>
    <row r="39" spans="1:4" s="12" customFormat="1" ht="29.25">
      <c r="A39" s="10">
        <f>IF(ISBLANK(B39),"",COUNTA($B$7:B39))</f>
        <v>33</v>
      </c>
      <c r="B39" s="11" t="s">
        <v>26</v>
      </c>
      <c r="C39" s="32">
        <v>1910</v>
      </c>
      <c r="D39" s="34">
        <v>42257</v>
      </c>
    </row>
    <row r="40" spans="1:4" s="12" customFormat="1" ht="14.25">
      <c r="A40" s="10">
        <f>IF(ISBLANK(B40),"",COUNTA($B$7:B40))</f>
        <v>34</v>
      </c>
      <c r="B40" s="11" t="s">
        <v>27</v>
      </c>
      <c r="C40" s="32">
        <v>1162.8</v>
      </c>
      <c r="D40" s="34">
        <v>42257</v>
      </c>
    </row>
    <row r="41" spans="1:4" s="12" customFormat="1" ht="14.25">
      <c r="A41" s="10">
        <f>IF(ISBLANK(B41),"",COUNTA($B$7:B41))</f>
        <v>35</v>
      </c>
      <c r="B41" s="13" t="s">
        <v>28</v>
      </c>
      <c r="C41" s="35">
        <v>1743</v>
      </c>
      <c r="D41" s="34">
        <v>42257</v>
      </c>
    </row>
    <row r="42" spans="1:4" s="12" customFormat="1" ht="14.25">
      <c r="A42" s="10">
        <f>IF(ISBLANK(B42),"",COUNTA($B$7:B42))</f>
        <v>36</v>
      </c>
      <c r="B42" s="13" t="s">
        <v>29</v>
      </c>
      <c r="C42" s="35">
        <v>1490</v>
      </c>
      <c r="D42" s="34">
        <v>42257</v>
      </c>
    </row>
    <row r="43" spans="1:4" s="12" customFormat="1" ht="14.25">
      <c r="A43" s="10">
        <f>IF(ISBLANK(B43),"",COUNTA($B$7:B43))</f>
        <v>37</v>
      </c>
      <c r="B43" s="11" t="s">
        <v>30</v>
      </c>
      <c r="C43" s="32">
        <v>1788</v>
      </c>
      <c r="D43" s="34">
        <v>42257</v>
      </c>
    </row>
    <row r="44" spans="1:4" s="12" customFormat="1" ht="14.25">
      <c r="A44" s="10">
        <f>IF(ISBLANK(B44),"",COUNTA($B$7:B44))</f>
        <v>38</v>
      </c>
      <c r="B44" s="11" t="s">
        <v>62</v>
      </c>
      <c r="C44" s="32">
        <v>1000</v>
      </c>
      <c r="D44" s="34">
        <v>42395</v>
      </c>
    </row>
    <row r="45" spans="1:4" s="12" customFormat="1" ht="14.25">
      <c r="A45" s="10">
        <f>IF(ISBLANK(B45),"",COUNTA($B$7:B45))</f>
        <v>39</v>
      </c>
      <c r="B45" s="11" t="s">
        <v>57</v>
      </c>
      <c r="C45" s="32">
        <v>2230</v>
      </c>
      <c r="D45" s="34">
        <v>41883</v>
      </c>
    </row>
    <row r="46" spans="1:4" s="12" customFormat="1" ht="14.25">
      <c r="A46" s="10">
        <f>IF(ISBLANK(B46),"",COUNTA($B$7:B46))</f>
        <v>40</v>
      </c>
      <c r="B46" s="11" t="s">
        <v>58</v>
      </c>
      <c r="C46" s="32">
        <v>4000</v>
      </c>
      <c r="D46" s="34">
        <v>41883</v>
      </c>
    </row>
    <row r="47" spans="1:4" s="12" customFormat="1" ht="14.25">
      <c r="A47" s="10">
        <f>IF(ISBLANK(B47),"",COUNTA($B$7:B47))</f>
        <v>41</v>
      </c>
      <c r="B47" s="11" t="s">
        <v>63</v>
      </c>
      <c r="C47" s="32">
        <v>3270</v>
      </c>
      <c r="D47" s="34">
        <v>43164</v>
      </c>
    </row>
    <row r="48" spans="1:4" s="12" customFormat="1" ht="14.25">
      <c r="A48" s="10">
        <f>IF(ISBLANK(B48),"",COUNTA($B$7:B48))</f>
        <v>42</v>
      </c>
      <c r="B48" s="11" t="s">
        <v>64</v>
      </c>
      <c r="C48" s="32">
        <v>1810</v>
      </c>
      <c r="D48" s="34">
        <v>43164</v>
      </c>
    </row>
    <row r="49" spans="1:4" s="12" customFormat="1" ht="14.25">
      <c r="A49" s="10">
        <f>IF(ISBLANK(B49),"",COUNTA($B$7:B49))</f>
        <v>43</v>
      </c>
      <c r="B49" s="11" t="s">
        <v>31</v>
      </c>
      <c r="C49" s="32">
        <v>4870</v>
      </c>
      <c r="D49" s="34">
        <v>42257</v>
      </c>
    </row>
    <row r="50" spans="1:4" s="12" customFormat="1" ht="14.25">
      <c r="A50" s="10">
        <f>IF(ISBLANK(B50),"",COUNTA($B$7:B50))</f>
        <v>44</v>
      </c>
      <c r="B50" s="13" t="s">
        <v>32</v>
      </c>
      <c r="C50" s="26" t="s">
        <v>33</v>
      </c>
      <c r="D50" s="36"/>
    </row>
    <row r="51" spans="1:4" s="12" customFormat="1" ht="14.25">
      <c r="A51" s="10">
        <f>IF(ISBLANK(B51),"",COUNTA($B$7:B51))</f>
        <v>45</v>
      </c>
      <c r="B51" s="13" t="s">
        <v>34</v>
      </c>
      <c r="C51" s="27"/>
      <c r="D51" s="36"/>
    </row>
    <row r="52" spans="1:4" s="12" customFormat="1" ht="14.25">
      <c r="A52" s="10">
        <f>IF(ISBLANK(B52),"",COUNTA($B$7:B52))</f>
        <v>46</v>
      </c>
      <c r="B52" s="13" t="s">
        <v>35</v>
      </c>
      <c r="C52" s="27"/>
      <c r="D52" s="36"/>
    </row>
    <row r="53" spans="1:4" s="12" customFormat="1" ht="14.25">
      <c r="A53" s="10">
        <f>IF(ISBLANK(B53),"",COUNTA($B$7:B53))</f>
        <v>47</v>
      </c>
      <c r="B53" s="13" t="s">
        <v>36</v>
      </c>
      <c r="C53" s="27"/>
      <c r="D53" s="36"/>
    </row>
    <row r="54" spans="1:4" s="12" customFormat="1" ht="14.25">
      <c r="A54" s="10">
        <f>IF(ISBLANK(B54),"",COUNTA($B$7:B54))</f>
        <v>48</v>
      </c>
      <c r="B54" s="13" t="s">
        <v>37</v>
      </c>
      <c r="C54" s="27"/>
      <c r="D54" s="36"/>
    </row>
    <row r="55" spans="1:4" s="12" customFormat="1" ht="14.25">
      <c r="A55" s="10">
        <f>IF(ISBLANK(B55),"",COUNTA($B$7:B55))</f>
        <v>49</v>
      </c>
      <c r="B55" s="16" t="s">
        <v>38</v>
      </c>
      <c r="C55" s="28"/>
      <c r="D55" s="37"/>
    </row>
    <row r="56" ht="12.75">
      <c r="D56" s="38"/>
    </row>
    <row r="57" spans="2:4" ht="15">
      <c r="B57" s="29" t="s">
        <v>39</v>
      </c>
      <c r="C57" s="29"/>
      <c r="D57" s="38"/>
    </row>
    <row r="58" ht="12.75">
      <c r="D58" s="38"/>
    </row>
    <row r="59" spans="1:4" s="9" customFormat="1" ht="21.75" customHeight="1">
      <c r="A59" s="21" t="s">
        <v>40</v>
      </c>
      <c r="B59" s="22"/>
      <c r="C59" s="23"/>
      <c r="D59" s="38"/>
    </row>
    <row r="60" spans="1:4" s="12" customFormat="1" ht="14.25">
      <c r="A60" s="14">
        <f>IF(ISBLANK(B60),"",COUNTA($B$60:B60))</f>
        <v>1</v>
      </c>
      <c r="B60" s="11" t="s">
        <v>41</v>
      </c>
      <c r="C60" s="32">
        <v>1900</v>
      </c>
      <c r="D60" s="39">
        <v>42248</v>
      </c>
    </row>
    <row r="61" spans="1:4" s="12" customFormat="1" ht="28.5">
      <c r="A61" s="14">
        <f>IF(ISBLANK(B61),"",COUNTA($B$60:B61))</f>
        <v>2</v>
      </c>
      <c r="B61" s="11" t="s">
        <v>65</v>
      </c>
      <c r="C61" s="32">
        <v>323</v>
      </c>
      <c r="D61" s="34">
        <v>43049</v>
      </c>
    </row>
    <row r="62" spans="1:4" s="12" customFormat="1" ht="28.5">
      <c r="A62" s="14">
        <f>IF(ISBLANK(B62),"",COUNTA($B$60:B62))</f>
        <v>3</v>
      </c>
      <c r="B62" s="11" t="s">
        <v>66</v>
      </c>
      <c r="C62" s="32">
        <v>400</v>
      </c>
      <c r="D62" s="34">
        <v>43049</v>
      </c>
    </row>
    <row r="63" spans="1:4" s="12" customFormat="1" ht="28.5">
      <c r="A63" s="14">
        <f>IF(ISBLANK(B63),"",COUNTA($B$60:B63))</f>
        <v>4</v>
      </c>
      <c r="B63" s="11" t="s">
        <v>67</v>
      </c>
      <c r="C63" s="32">
        <f>215+218</f>
        <v>433</v>
      </c>
      <c r="D63" s="34">
        <v>43049</v>
      </c>
    </row>
    <row r="64" spans="1:4" s="12" customFormat="1" ht="28.5">
      <c r="A64" s="14">
        <f>IF(ISBLANK(B64),"",COUNTA($B$60:B64))</f>
        <v>5</v>
      </c>
      <c r="B64" s="11" t="s">
        <v>68</v>
      </c>
      <c r="C64" s="32">
        <v>385</v>
      </c>
      <c r="D64" s="34">
        <v>43109</v>
      </c>
    </row>
    <row r="65" spans="1:4" s="12" customFormat="1" ht="28.5">
      <c r="A65" s="14">
        <f>IF(ISBLANK(B65),"",COUNTA($B$60:B65))</f>
        <v>6</v>
      </c>
      <c r="B65" s="11" t="s">
        <v>69</v>
      </c>
      <c r="C65" s="32">
        <v>485</v>
      </c>
      <c r="D65" s="34">
        <v>43109</v>
      </c>
    </row>
    <row r="66" spans="1:4" s="12" customFormat="1" ht="28.5">
      <c r="A66" s="14">
        <f>IF(ISBLANK(B66),"",COUNTA($B$60:B66))</f>
        <v>7</v>
      </c>
      <c r="B66" s="11" t="s">
        <v>70</v>
      </c>
      <c r="C66" s="32">
        <f>276+218</f>
        <v>494</v>
      </c>
      <c r="D66" s="34">
        <v>43049</v>
      </c>
    </row>
    <row r="67" spans="1:4" s="12" customFormat="1" ht="28.5">
      <c r="A67" s="14">
        <f>IF(ISBLANK(B67),"",COUNTA($B$60:B67))</f>
        <v>8</v>
      </c>
      <c r="B67" s="11" t="s">
        <v>71</v>
      </c>
      <c r="C67" s="32">
        <f>215+495</f>
        <v>710</v>
      </c>
      <c r="D67" s="34">
        <v>43049</v>
      </c>
    </row>
    <row r="68" spans="1:4" s="12" customFormat="1" ht="28.5">
      <c r="A68" s="14">
        <f>IF(ISBLANK(B68),"",COUNTA($B$60:B68))</f>
        <v>9</v>
      </c>
      <c r="B68" s="11" t="s">
        <v>72</v>
      </c>
      <c r="C68" s="32">
        <f>215+594</f>
        <v>809</v>
      </c>
      <c r="D68" s="34">
        <v>43049</v>
      </c>
    </row>
    <row r="69" spans="1:4" s="12" customFormat="1" ht="28.5">
      <c r="A69" s="14">
        <f>IF(ISBLANK(B69),"",COUNTA($B$60:B69))</f>
        <v>10</v>
      </c>
      <c r="B69" s="11" t="s">
        <v>73</v>
      </c>
      <c r="C69" s="32">
        <f>215+773</f>
        <v>988</v>
      </c>
      <c r="D69" s="34">
        <v>43049</v>
      </c>
    </row>
    <row r="70" spans="1:4" s="12" customFormat="1" ht="28.5">
      <c r="A70" s="14">
        <f>IF(ISBLANK(B70),"",COUNTA($B$60:B70))</f>
        <v>11</v>
      </c>
      <c r="B70" s="11" t="s">
        <v>74</v>
      </c>
      <c r="C70" s="32">
        <f>1288+215</f>
        <v>1503</v>
      </c>
      <c r="D70" s="34">
        <v>43049</v>
      </c>
    </row>
    <row r="71" spans="1:4" s="12" customFormat="1" ht="28.5">
      <c r="A71" s="14">
        <f>IF(ISBLANK(B71),"",COUNTA($B$60:B71))</f>
        <v>12</v>
      </c>
      <c r="B71" s="11" t="s">
        <v>75</v>
      </c>
      <c r="C71" s="32">
        <f>276+495</f>
        <v>771</v>
      </c>
      <c r="D71" s="34">
        <v>43049</v>
      </c>
    </row>
    <row r="72" spans="1:4" s="12" customFormat="1" ht="28.5">
      <c r="A72" s="14">
        <f>IF(ISBLANK(B72),"",COUNTA($B$60:B72))</f>
        <v>13</v>
      </c>
      <c r="B72" s="11" t="s">
        <v>76</v>
      </c>
      <c r="C72" s="32">
        <f>276+594</f>
        <v>870</v>
      </c>
      <c r="D72" s="34">
        <v>43049</v>
      </c>
    </row>
    <row r="73" spans="1:4" s="12" customFormat="1" ht="28.5">
      <c r="A73" s="14">
        <f>IF(ISBLANK(B73),"",COUNTA($B$60:B73))</f>
        <v>14</v>
      </c>
      <c r="B73" s="11" t="s">
        <v>77</v>
      </c>
      <c r="C73" s="32">
        <f>276+773</f>
        <v>1049</v>
      </c>
      <c r="D73" s="34">
        <v>43049</v>
      </c>
    </row>
    <row r="74" spans="1:4" s="12" customFormat="1" ht="28.5">
      <c r="A74" s="14">
        <f>IF(ISBLANK(B74),"",COUNTA($B$60:B74))</f>
        <v>15</v>
      </c>
      <c r="B74" s="11" t="s">
        <v>78</v>
      </c>
      <c r="C74" s="32">
        <f>1288+276</f>
        <v>1564</v>
      </c>
      <c r="D74" s="34">
        <v>43049</v>
      </c>
    </row>
    <row r="75" spans="1:4" s="12" customFormat="1" ht="14.25">
      <c r="A75" s="14">
        <f>IF(ISBLANK(B75),"",COUNTA($B$60:B75))</f>
        <v>16</v>
      </c>
      <c r="B75" s="11" t="s">
        <v>79</v>
      </c>
      <c r="C75" s="32">
        <v>493</v>
      </c>
      <c r="D75" s="34">
        <v>42339</v>
      </c>
    </row>
    <row r="76" spans="1:4" s="12" customFormat="1" ht="14.25">
      <c r="A76" s="14">
        <f>IF(ISBLANK(B76),"",COUNTA($B$60:B76))</f>
        <v>17</v>
      </c>
      <c r="B76" s="11" t="s">
        <v>80</v>
      </c>
      <c r="C76" s="32">
        <v>390</v>
      </c>
      <c r="D76" s="34">
        <v>42339</v>
      </c>
    </row>
    <row r="77" spans="1:4" s="12" customFormat="1" ht="14.25">
      <c r="A77" s="14">
        <f>IF(ISBLANK(B77),"",COUNTA($B$60:B77))</f>
        <v>18</v>
      </c>
      <c r="B77" s="11" t="s">
        <v>42</v>
      </c>
      <c r="C77" s="32">
        <v>1784</v>
      </c>
      <c r="D77" s="34">
        <v>42248</v>
      </c>
    </row>
    <row r="78" spans="1:4" s="12" customFormat="1" ht="14.25">
      <c r="A78" s="14">
        <f>IF(ISBLANK(B78),"",COUNTA($B$60:B78))</f>
        <v>19</v>
      </c>
      <c r="B78" s="11" t="s">
        <v>43</v>
      </c>
      <c r="C78" s="32">
        <v>648</v>
      </c>
      <c r="D78" s="34">
        <v>42248</v>
      </c>
    </row>
    <row r="79" spans="1:4" s="12" customFormat="1" ht="14.25">
      <c r="A79" s="14">
        <f>IF(ISBLANK(B79),"",COUNTA($B$60:B79))</f>
        <v>20</v>
      </c>
      <c r="B79" s="11" t="s">
        <v>44</v>
      </c>
      <c r="C79" s="32">
        <v>3265</v>
      </c>
      <c r="D79" s="34">
        <v>42248</v>
      </c>
    </row>
    <row r="80" spans="1:4" s="12" customFormat="1" ht="28.5">
      <c r="A80" s="15">
        <f>IF(ISBLANK(B80),"",COUNTA($B$60:B80))</f>
        <v>21</v>
      </c>
      <c r="B80" s="17" t="s">
        <v>45</v>
      </c>
      <c r="C80" s="18" t="s">
        <v>33</v>
      </c>
      <c r="D80" s="37"/>
    </row>
    <row r="92" ht="15">
      <c r="A92" s="20"/>
    </row>
  </sheetData>
  <sheetProtection/>
  <mergeCells count="7">
    <mergeCell ref="A59:C59"/>
    <mergeCell ref="A1:C1"/>
    <mergeCell ref="A2:C2"/>
    <mergeCell ref="A3:C3"/>
    <mergeCell ref="A6:C6"/>
    <mergeCell ref="C50:C55"/>
    <mergeCell ref="B57:C57"/>
  </mergeCells>
  <printOptions horizontalCentered="1"/>
  <pageMargins left="0.8267716535433072" right="0.1968503937007874" top="0.71" bottom="0.66" header="0.15748031496062992" footer="0.15748031496062992"/>
  <pageSetup fitToHeight="3" fitToWidth="1" horizontalDpi="600" verticalDpi="600" orientation="landscape" paperSize="9" scale="73" r:id="rId1"/>
  <headerFooter scaleWithDoc="0">
    <oddHeader>&amp;L
</oddHeader>
    <oddFooter>&amp;L&amp;8Дата обновления реестра   28.03.2018 г.</oddFooter>
  </headerFooter>
  <rowBreaks count="1" manualBreakCount="1">
    <brk id="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2015-09-10T02:27:59Z</cp:lastPrinted>
  <dcterms:created xsi:type="dcterms:W3CDTF">2014-06-05T09:26:56Z</dcterms:created>
  <dcterms:modified xsi:type="dcterms:W3CDTF">2018-03-28T08:11:39Z</dcterms:modified>
  <cp:category/>
  <cp:version/>
  <cp:contentType/>
  <cp:contentStatus/>
</cp:coreProperties>
</file>