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4" activeTab="0"/>
  </bookViews>
  <sheets>
    <sheet name="предложение на 2019 ХВС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Button_1">"НоваяОборотка_Лист1_Таблица"</definedName>
    <definedName name="checkCell_2">'предложение на 2019 ХВС'!$E$11:$H$40</definedName>
    <definedName name="data_List02_1">'предложение на 2019 ХВС'!$F$13:$F$15</definedName>
    <definedName name="data_List02_2">'предложение на 2019 ХВС'!$F$16:$F$23</definedName>
    <definedName name="data_List02_3">'предложение на 2019 ХВС'!$F$26:$F$29</definedName>
    <definedName name="data_List02_4">'предложение на 2019 ХВС'!$F$30:$F$32</definedName>
    <definedName name="data_List02_5">'предложение на 2019 ХВС'!$F$39:$F$40</definedName>
    <definedName name="double_rate_tariff">'[1]Титульный'!$F$34</definedName>
    <definedName name="group_rates">'[1]Титульный'!$F$32</definedName>
    <definedName name="ipr">'предложение на 2019 ХВС'!$G$12</definedName>
    <definedName name="kind_group_rates">'[1]TEHSHEET'!$S$4:$S$8</definedName>
    <definedName name="kind_of_control_method">'[1]TEHSHEET'!$K$2:$K$7</definedName>
    <definedName name="kind_of_NDS">'[1]TEHSHEET'!$H$2:$H$4</definedName>
    <definedName name="kind_of_NDS_tariff">'[1]TEHSHEET'!$H$7:$H$8</definedName>
    <definedName name="List02_GroundMaterials">'предложение на 2019 ХВС'!$G$11:$G$40</definedName>
    <definedName name="List02_p_1_5">'предложение на 2019 ХВС'!$F$25:$G$25</definedName>
    <definedName name="List02_p_2">'предложение на 2019 ХВС'!$F$37:$G$39</definedName>
    <definedName name="List02_web_p_1_5">'предложение на 2019 ХВС'!$F$25</definedName>
    <definedName name="List04_listValue1">'[2]TEHSHEET'!$K$9:$K$12</definedName>
    <definedName name="List04_listValue1_1">'[2]TEHSHEET'!$K$9:$K$11</definedName>
    <definedName name="List04_listValue2">'[2]TEHSHEET'!$K$14:$K$18</definedName>
    <definedName name="List04_listValue3">'[2]TEHSHEET'!$K$20:$K$22</definedName>
    <definedName name="List05_listValue1">'[1]TEHSHEET'!$L$2:$L$8</definedName>
    <definedName name="name_dblRate_1">'[2]TEHSHEET'!$U$2</definedName>
    <definedName name="name_dblRate_2">'[2]TEHSHEET'!$V$2</definedName>
    <definedName name="org">'[1]Титульный'!$F$21</definedName>
    <definedName name="p1_rst_1">'[3]Лист2'!$A$1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bStartPageNumber">1</definedName>
    <definedName name="pbUpdatePageNumbering">TRUE</definedName>
    <definedName name="pDel_List02_1">'предложение на 2019 ХВС'!$C$13:$C$15</definedName>
    <definedName name="pDel_List02_2">'предложение на 2019 ХВС'!$C$16:$C$23</definedName>
    <definedName name="pDel_List02_3">'предложение на 2019 ХВС'!$C$26:$C$29</definedName>
    <definedName name="pDel_List02_4">'предложение на 2019 ХВС'!$C$30:$C$32</definedName>
    <definedName name="pDel_List02_5">'предложение на 2019 ХВС'!$C$39:$C$40</definedName>
    <definedName name="periodEnd">'[1]Титульный'!$F$17</definedName>
    <definedName name="periodStart">'[1]Титульный'!$F$16</definedName>
    <definedName name="pIns_List02_1">'предложение на 2019 ХВС'!$E$15</definedName>
    <definedName name="pIns_List02_2">'предложение на 2019 ХВС'!$E$23</definedName>
    <definedName name="pIns_List02_3">'предложение на 2019 ХВС'!$E$29</definedName>
    <definedName name="pIns_List02_4">'предложение на 2019 ХВС'!$E$32</definedName>
    <definedName name="pIns_List02_5">'предложение на 2019 ХВС'!$E$40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re_per_prt2">P5_SCOPE_PER_PRT,P6_SCOPE_PER_PRT,P7_SCOPE_PER_PRT,P8_SCOPE_PER_PRT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riff_GVS">'[2]TEHSHEET'!$S$9</definedName>
    <definedName name="TOTAL">P1_TOTAL,P2_TOTAL,P3_TOTAL,P4_TOTAL,P5_TOTAL</definedName>
    <definedName name="unit_tariff_double_rate_c">'[1]TEHSHEET'!$V$3</definedName>
    <definedName name="unit_tariff_double_rate_p">'[1]TEHSHEET'!$U$3</definedName>
    <definedName name="unit_tariff_single_rate">'[1]TEHSHEET'!$T$3</definedName>
    <definedName name="unit_tariff_useful_output">'[1]TEHSHEET'!$W$3</definedName>
    <definedName name="version">'[1]Инструкция'!$B$3</definedName>
    <definedName name="й">P1_SCOPE_16_PRT,P2_SCOPE_16_PRT</definedName>
    <definedName name="мрпоп">P1_SCOPE_16_PRT,P2_SCOPE_16_PRT</definedName>
    <definedName name="н">P1_T2.1?Protection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<sst xmlns="http://schemas.openxmlformats.org/spreadsheetml/2006/main" count="72" uniqueCount="56">
  <si>
    <t>№ п/п</t>
  </si>
  <si>
    <t>Сведения о правовых актах, регламентирующих правила закупки (положение о закупках) в регулируемой организации</t>
  </si>
  <si>
    <t>https://tariff.eias.ru/disclo/get_file?p_guid=435fc9be-e10a-49ec-b197-1c7274528fec</t>
  </si>
  <si>
    <t>https://tariff.eias.ru/disclo/get_file?p_guid=939b5240-dc89-4750-82b9-3e5b5f61b794</t>
  </si>
  <si>
    <t>https://tariff.eias.ru/disclo/get_file?p_guid=d9497644-c027-4818-bb9e-6f7e1f8b8723</t>
  </si>
  <si>
    <t>Приложение 2 к приказу ФСТ России от 15 мая 2013 г. N 129, Форма 2.13, Форма 2.14</t>
  </si>
  <si>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</si>
  <si>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</si>
  <si>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</si>
  <si>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</si>
  <si>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</si>
  <si>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</si>
  <si>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</si>
  <si>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</si>
  <si>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</si>
  <si>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</si>
  <si>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Раскрытие информации в соответствии с формой 2.14 Приказа ФСТ России N 129 от 15 мая 2013 г.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</si>
  <si>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</si>
  <si>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</si>
  <si>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</si>
  <si>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</si>
  <si>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</si>
  <si>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О</t>
  </si>
  <si>
    <t>1.2.1</t>
  </si>
  <si>
    <t>метод индексации установленных тарифов</t>
  </si>
  <si>
    <t>1.3</t>
  </si>
  <si>
    <t>Расчетная величина тарифов</t>
  </si>
  <si>
    <t>1.3.1</t>
  </si>
  <si>
    <t>1.3.2</t>
  </si>
  <si>
    <t>1.4</t>
  </si>
  <si>
    <t>Период действия тарифов</t>
  </si>
  <si>
    <t>-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</si>
  <si>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</si>
  <si>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</si>
  <si>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0</t>
  </si>
  <si>
    <t>1.6</t>
  </si>
  <si>
    <t>Сведения о необходимой валовой выручке на соответствующий период, тыс руб</t>
  </si>
  <si>
    <t>1.6.1</t>
  </si>
  <si>
    <t>с 01.01.2019 по 30.06.2019</t>
  </si>
  <si>
    <t>1.6.2</t>
  </si>
  <si>
    <t>с 01.07.2019 по 31.12.2019</t>
  </si>
  <si>
    <t>Добавить НВВ</t>
  </si>
  <si>
    <t>1.7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</si>
  <si>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</si>
  <si>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</si>
  <si>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</si>
  <si>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1.9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</si>
  <si>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</si>
  <si>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Раскрытие информации в соответствии с формой 2.13 Приказа ФСТ России N 129 от 15 мая 2013 г.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</si>
  <si>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</si>
  <si>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</si>
  <si>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2.2</t>
  </si>
  <si>
    <t>Место размещения положения о закупках регулируемой организации</t>
  </si>
  <si>
    <t>2.3</t>
  </si>
  <si>
    <t>Cведения о планировании закупочных процедур и результатах их проведения</t>
  </si>
  <si>
    <t>Добавить сведения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</si>
</sst>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"/>
    <numFmt numFmtId="183" formatCode="0.0000"/>
    <numFmt numFmtId="184" formatCode="_-* #,##0.00[$€-1]_-;\-* #,##0.00[$€-1]_-;_-* &quot;-&quot;??[$€-1]_-"/>
    <numFmt numFmtId="185" formatCode="#,##0.0"/>
    <numFmt numFmtId="186" formatCode="#,##0.000"/>
    <numFmt numFmtId="187" formatCode="#,##0.0000"/>
  </numFmts>
  <fonts count="7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1"/>
      <name val="Webdings2"/>
      <family val="0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u val="single"/>
      <sz val="9"/>
      <color indexed="62"/>
      <name val="Tahoma"/>
      <family val="2"/>
    </font>
    <font>
      <b/>
      <u val="single"/>
      <sz val="9"/>
      <color indexed="12"/>
      <name val="Tahoma"/>
      <family val="2"/>
    </font>
    <font>
      <sz val="11"/>
      <color indexed="55"/>
      <name val="Wingdings 2"/>
      <family val="1"/>
    </font>
    <font>
      <sz val="11"/>
      <color indexed="9"/>
      <name val="Wingdings 2"/>
      <family val="1"/>
    </font>
    <font>
      <u val="single"/>
      <sz val="9"/>
      <color indexed="12"/>
      <name val="Tahoma"/>
      <family val="2"/>
    </font>
    <font>
      <b/>
      <sz val="9"/>
      <color indexed="62"/>
      <name val="Tahoma"/>
      <family val="2"/>
    </font>
    <font>
      <sz val="10"/>
      <color indexed="63"/>
      <name val="Tahoma"/>
      <family val="2"/>
    </font>
    <font>
      <sz val="10"/>
      <name val="Helv"/>
      <family val="0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 Cyr"/>
      <family val="0"/>
    </font>
    <font>
      <u val="single"/>
      <sz val="9"/>
      <color indexed="18"/>
      <name val="Tahoma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sz val="8"/>
      <color indexed="11"/>
      <name val="Tahoma"/>
      <family val="2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184" fontId="37" fillId="0" borderId="0">
      <alignment/>
      <protection/>
    </xf>
    <xf numFmtId="0" fontId="37" fillId="0" borderId="0">
      <alignment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8" fillId="20" borderId="1" applyNumberFormat="0" applyAlignment="0">
      <protection/>
    </xf>
    <xf numFmtId="0" fontId="26" fillId="0" borderId="1" applyNumberFormat="0" applyAlignment="0">
      <protection locked="0"/>
    </xf>
    <xf numFmtId="0" fontId="26" fillId="0" borderId="1" applyNumberFormat="0" applyAlignment="0">
      <protection locked="0"/>
    </xf>
    <xf numFmtId="173" fontId="39" fillId="0" borderId="0" applyFont="0" applyFill="0" applyBorder="0" applyAlignment="0" applyProtection="0"/>
    <xf numFmtId="185" fontId="24" fillId="21" borderId="0">
      <alignment/>
      <protection locked="0"/>
    </xf>
    <xf numFmtId="0" fontId="40" fillId="0" borderId="0" applyFill="0" applyBorder="0" applyProtection="0">
      <alignment vertical="center"/>
    </xf>
    <xf numFmtId="186" fontId="24" fillId="21" borderId="0">
      <alignment/>
      <protection locked="0"/>
    </xf>
    <xf numFmtId="187" fontId="24" fillId="21" borderId="0">
      <alignment/>
      <protection locked="0"/>
    </xf>
    <xf numFmtId="0" fontId="26" fillId="22" borderId="1" applyAlignment="0">
      <protection/>
    </xf>
    <xf numFmtId="0" fontId="41" fillId="0" borderId="0" applyNumberFormat="0" applyFill="0" applyBorder="0" applyAlignment="0" applyProtection="0"/>
    <xf numFmtId="0" fontId="26" fillId="23" borderId="1" applyNumberFormat="0" applyAlignment="0">
      <protection/>
    </xf>
    <xf numFmtId="0" fontId="26" fillId="24" borderId="1" applyNumberFormat="0" applyAlignment="0">
      <protection/>
    </xf>
    <xf numFmtId="0" fontId="26" fillId="24" borderId="1" applyNumberFormat="0" applyAlignment="0"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>
      <alignment/>
      <protection/>
    </xf>
    <xf numFmtId="0" fontId="40" fillId="0" borderId="0" applyFill="0" applyBorder="0" applyProtection="0">
      <alignment vertical="center"/>
    </xf>
    <xf numFmtId="0" fontId="40" fillId="0" borderId="0" applyFill="0" applyBorder="0" applyProtection="0">
      <alignment vertical="center"/>
    </xf>
    <xf numFmtId="0" fontId="45" fillId="25" borderId="2" applyNumberFormat="0">
      <alignment horizontal="center" vertical="center"/>
      <protection/>
    </xf>
    <xf numFmtId="0" fontId="45" fillId="25" borderId="2" applyNumberFormat="0">
      <alignment horizontal="center" vertical="center"/>
      <protection/>
    </xf>
    <xf numFmtId="49" fontId="46" fillId="26" borderId="3" applyNumberFormat="0">
      <alignment horizontal="center" vertical="center"/>
      <protection/>
    </xf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3" borderId="4" applyNumberFormat="0" applyAlignment="0" applyProtection="0"/>
    <xf numFmtId="0" fontId="57" fillId="34" borderId="5" applyNumberFormat="0" applyAlignment="0" applyProtection="0"/>
    <xf numFmtId="0" fontId="58" fillId="34" borderId="4" applyNumberFormat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9" fontId="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28" fillId="0" borderId="9" applyBorder="0">
      <alignment horizontal="center" vertical="center" wrapText="1"/>
      <protection/>
    </xf>
    <xf numFmtId="4" fontId="24" fillId="21" borderId="10" applyBorder="0">
      <alignment horizontal="right"/>
      <protection/>
    </xf>
    <xf numFmtId="0" fontId="64" fillId="0" borderId="11" applyNumberFormat="0" applyFill="0" applyAlignment="0" applyProtection="0"/>
    <xf numFmtId="0" fontId="65" fillId="35" borderId="12" applyNumberFormat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49" fontId="24" fillId="0" borderId="0" applyBorder="0">
      <alignment vertical="top"/>
      <protection/>
    </xf>
    <xf numFmtId="0" fontId="5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24" fillId="0" borderId="0" applyBorder="0">
      <alignment vertical="top"/>
      <protection/>
    </xf>
    <xf numFmtId="0" fontId="21" fillId="0" borderId="0">
      <alignment/>
      <protection/>
    </xf>
    <xf numFmtId="0" fontId="51" fillId="37" borderId="0" applyNumberFormat="0" applyBorder="0" applyAlignment="0">
      <protection/>
    </xf>
    <xf numFmtId="0" fontId="51" fillId="37" borderId="0" applyNumberFormat="0" applyBorder="0" applyAlignment="0">
      <protection/>
    </xf>
    <xf numFmtId="0" fontId="51" fillId="37" borderId="0" applyNumberFormat="0" applyBorder="0" applyAlignment="0">
      <protection/>
    </xf>
    <xf numFmtId="0" fontId="51" fillId="37" borderId="0" applyNumberFormat="0" applyBorder="0" applyAlignment="0">
      <protection/>
    </xf>
    <xf numFmtId="0" fontId="21" fillId="0" borderId="0">
      <alignment/>
      <protection/>
    </xf>
    <xf numFmtId="0" fontId="0" fillId="0" borderId="0">
      <alignment/>
      <protection/>
    </xf>
    <xf numFmtId="0" fontId="52" fillId="37" borderId="0">
      <alignment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1" fillId="0" borderId="0">
      <alignment/>
      <protection/>
    </xf>
    <xf numFmtId="0" fontId="21" fillId="0" borderId="0">
      <alignment/>
      <protection/>
    </xf>
    <xf numFmtId="49" fontId="24" fillId="37" borderId="0" applyBorder="0">
      <alignment vertical="top"/>
      <protection/>
    </xf>
    <xf numFmtId="49" fontId="24" fillId="37" borderId="0" applyBorder="0">
      <alignment vertical="top"/>
      <protection/>
    </xf>
    <xf numFmtId="49" fontId="24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4" fillId="0" borderId="0">
      <alignment horizontal="left" vertical="center"/>
      <protection/>
    </xf>
    <xf numFmtId="0" fontId="24" fillId="0" borderId="0">
      <alignment horizontal="left" vertical="center"/>
      <protection/>
    </xf>
    <xf numFmtId="0" fontId="21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69" fillId="38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9" borderId="13" applyNumberFormat="0" applyFont="0" applyAlignment="0" applyProtection="0"/>
    <xf numFmtId="9" fontId="0" fillId="0" borderId="0" applyFont="0" applyFill="0" applyBorder="0" applyAlignment="0" applyProtection="0"/>
    <xf numFmtId="0" fontId="71" fillId="0" borderId="14" applyNumberFormat="0" applyFill="0" applyAlignment="0" applyProtection="0"/>
    <xf numFmtId="0" fontId="37" fillId="0" borderId="0">
      <alignment/>
      <protection/>
    </xf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24" fillId="23" borderId="0" applyBorder="0">
      <alignment horizontal="right"/>
      <protection/>
    </xf>
    <xf numFmtId="4" fontId="24" fillId="23" borderId="15" applyBorder="0">
      <alignment horizontal="right"/>
      <protection/>
    </xf>
    <xf numFmtId="4" fontId="24" fillId="23" borderId="10" applyFont="0" applyBorder="0">
      <alignment horizontal="right"/>
      <protection/>
    </xf>
    <xf numFmtId="0" fontId="73" fillId="40" borderId="0" applyNumberFormat="0" applyBorder="0" applyAlignment="0" applyProtection="0"/>
  </cellStyleXfs>
  <cellXfs count="72">
    <xf numFmtId="0" fontId="0" fillId="0" borderId="0" xfId="0" applyAlignment="1">
      <alignment/>
    </xf>
    <xf numFmtId="49" fontId="22" fillId="0" borderId="0" xfId="134" applyNumberFormat="1" applyFont="1" applyFill="1" applyAlignment="1" applyProtection="1">
      <alignment vertical="center" wrapText="1"/>
      <protection/>
    </xf>
    <xf numFmtId="0" fontId="22" fillId="0" borderId="0" xfId="134" applyFont="1" applyFill="1" applyAlignment="1" applyProtection="1">
      <alignment vertical="center" wrapText="1"/>
      <protection/>
    </xf>
    <xf numFmtId="0" fontId="23" fillId="0" borderId="0" xfId="134" applyFont="1" applyFill="1" applyAlignment="1" applyProtection="1">
      <alignment vertical="center" wrapText="1"/>
      <protection/>
    </xf>
    <xf numFmtId="0" fontId="24" fillId="0" borderId="0" xfId="134" applyFont="1" applyFill="1" applyAlignment="1" applyProtection="1">
      <alignment vertical="center" wrapText="1"/>
      <protection/>
    </xf>
    <xf numFmtId="0" fontId="23" fillId="25" borderId="0" xfId="134" applyFont="1" applyFill="1" applyBorder="1" applyAlignment="1" applyProtection="1">
      <alignment vertical="center" wrapText="1"/>
      <protection/>
    </xf>
    <xf numFmtId="0" fontId="24" fillId="25" borderId="0" xfId="134" applyFont="1" applyFill="1" applyBorder="1" applyAlignment="1" applyProtection="1">
      <alignment vertical="center" wrapText="1"/>
      <protection/>
    </xf>
    <xf numFmtId="0" fontId="24" fillId="25" borderId="0" xfId="134" applyFont="1" applyFill="1" applyBorder="1" applyAlignment="1" applyProtection="1">
      <alignment horizontal="right" vertical="center" wrapText="1"/>
      <protection/>
    </xf>
    <xf numFmtId="0" fontId="25" fillId="25" borderId="0" xfId="134" applyFont="1" applyFill="1" applyBorder="1" applyAlignment="1" applyProtection="1">
      <alignment horizontal="right" vertical="center"/>
      <protection/>
    </xf>
    <xf numFmtId="0" fontId="26" fillId="0" borderId="16" xfId="135" applyFont="1" applyBorder="1" applyAlignment="1">
      <alignment horizontal="center" vertical="center" wrapText="1"/>
      <protection/>
    </xf>
    <xf numFmtId="0" fontId="24" fillId="0" borderId="17" xfId="89" applyFont="1" applyFill="1" applyBorder="1" applyAlignment="1" applyProtection="1">
      <alignment horizontal="center" vertical="center" wrapText="1"/>
      <protection/>
    </xf>
    <xf numFmtId="0" fontId="24" fillId="25" borderId="0" xfId="134" applyFont="1" applyFill="1" applyBorder="1" applyAlignment="1" applyProtection="1">
      <alignment horizontal="center" vertical="center" wrapText="1"/>
      <protection/>
    </xf>
    <xf numFmtId="0" fontId="28" fillId="25" borderId="0" xfId="134" applyFont="1" applyFill="1" applyBorder="1" applyAlignment="1" applyProtection="1">
      <alignment horizontal="center" vertical="center" wrapText="1"/>
      <protection/>
    </xf>
    <xf numFmtId="0" fontId="24" fillId="25" borderId="18" xfId="134" applyFont="1" applyFill="1" applyBorder="1" applyAlignment="1" applyProtection="1">
      <alignment horizontal="center" vertical="center" wrapText="1"/>
      <protection/>
    </xf>
    <xf numFmtId="0" fontId="0" fillId="0" borderId="18" xfId="94" applyFont="1" applyFill="1" applyBorder="1" applyAlignment="1" applyProtection="1">
      <alignment horizontal="center" vertical="center" wrapText="1"/>
      <protection/>
    </xf>
    <xf numFmtId="0" fontId="0" fillId="0" borderId="19" xfId="94" applyFont="1" applyFill="1" applyBorder="1" applyAlignment="1" applyProtection="1">
      <alignment horizontal="center" vertical="center" wrapText="1"/>
      <protection/>
    </xf>
    <xf numFmtId="49" fontId="29" fillId="25" borderId="20" xfId="94" applyNumberFormat="1" applyFont="1" applyFill="1" applyBorder="1" applyAlignment="1" applyProtection="1">
      <alignment horizontal="center" vertical="center" wrapText="1"/>
      <protection/>
    </xf>
    <xf numFmtId="49" fontId="24" fillId="25" borderId="21" xfId="94" applyNumberFormat="1" applyFont="1" applyFill="1" applyBorder="1" applyAlignment="1" applyProtection="1">
      <alignment horizontal="left" vertical="center" indent="1"/>
      <protection/>
    </xf>
    <xf numFmtId="49" fontId="24" fillId="25" borderId="22" xfId="94" applyNumberFormat="1" applyFont="1" applyFill="1" applyBorder="1" applyAlignment="1" applyProtection="1">
      <alignment horizontal="left" vertical="center" indent="1"/>
      <protection/>
    </xf>
    <xf numFmtId="49" fontId="24" fillId="25" borderId="23" xfId="94" applyNumberFormat="1" applyFont="1" applyFill="1" applyBorder="1" applyAlignment="1" applyProtection="1">
      <alignment horizontal="left" vertical="center" indent="1"/>
      <protection/>
    </xf>
    <xf numFmtId="49" fontId="22" fillId="0" borderId="0" xfId="110" applyNumberFormat="1" applyFont="1">
      <alignment vertical="top"/>
      <protection/>
    </xf>
    <xf numFmtId="49" fontId="0" fillId="25" borderId="24" xfId="134" applyNumberFormat="1" applyFont="1" applyFill="1" applyBorder="1" applyAlignment="1" applyProtection="1">
      <alignment horizontal="center" vertical="center" wrapText="1"/>
      <protection/>
    </xf>
    <xf numFmtId="0" fontId="24" fillId="0" borderId="24" xfId="134" applyFont="1" applyFill="1" applyBorder="1" applyAlignment="1" applyProtection="1">
      <alignment horizontal="left" vertical="center" wrapText="1"/>
      <protection/>
    </xf>
    <xf numFmtId="0" fontId="22" fillId="0" borderId="24" xfId="134" applyFont="1" applyFill="1" applyBorder="1" applyAlignment="1" applyProtection="1">
      <alignment vertical="center" wrapText="1"/>
      <protection/>
    </xf>
    <xf numFmtId="0" fontId="24" fillId="0" borderId="25" xfId="134" applyFont="1" applyFill="1" applyBorder="1" applyAlignment="1" applyProtection="1">
      <alignment horizontal="left" vertical="center" wrapText="1"/>
      <protection/>
    </xf>
    <xf numFmtId="0" fontId="22" fillId="0" borderId="24" xfId="134" applyFont="1" applyFill="1" applyBorder="1" applyAlignment="1" applyProtection="1">
      <alignment horizontal="left" vertical="center" wrapText="1"/>
      <protection/>
    </xf>
    <xf numFmtId="0" fontId="0" fillId="0" borderId="24" xfId="134" applyFont="1" applyFill="1" applyBorder="1" applyAlignment="1" applyProtection="1">
      <alignment horizontal="left" vertical="center" wrapText="1" indent="1"/>
      <protection/>
    </xf>
    <xf numFmtId="49" fontId="31" fillId="25" borderId="24" xfId="79" applyNumberFormat="1" applyFont="1" applyFill="1" applyBorder="1" applyAlignment="1" applyProtection="1">
      <alignment horizontal="left" vertical="center" wrapText="1"/>
      <protection/>
    </xf>
    <xf numFmtId="49" fontId="24" fillId="25" borderId="24" xfId="134" applyNumberFormat="1" applyFont="1" applyFill="1" applyBorder="1" applyAlignment="1" applyProtection="1">
      <alignment horizontal="left" vertical="center" wrapText="1"/>
      <protection/>
    </xf>
    <xf numFmtId="0" fontId="0" fillId="0" borderId="0" xfId="134" applyFont="1" applyFill="1" applyAlignment="1" applyProtection="1">
      <alignment vertical="center" wrapText="1"/>
      <protection/>
    </xf>
    <xf numFmtId="0" fontId="22" fillId="25" borderId="26" xfId="134" applyFont="1" applyFill="1" applyBorder="1" applyAlignment="1" applyProtection="1">
      <alignment vertical="center" wrapText="1"/>
      <protection/>
    </xf>
    <xf numFmtId="49" fontId="22" fillId="0" borderId="0" xfId="110" applyNumberFormat="1" applyFont="1" applyAlignment="1">
      <alignment horizontal="center" vertical="center"/>
      <protection/>
    </xf>
    <xf numFmtId="0" fontId="32" fillId="0" borderId="0" xfId="134" applyFont="1" applyFill="1" applyAlignment="1" applyProtection="1">
      <alignment horizontal="center" vertical="center" wrapText="1"/>
      <protection/>
    </xf>
    <xf numFmtId="0" fontId="0" fillId="0" borderId="24" xfId="134" applyFont="1" applyFill="1" applyBorder="1" applyAlignment="1" applyProtection="1">
      <alignment horizontal="left" vertical="center" wrapText="1" indent="2"/>
      <protection/>
    </xf>
    <xf numFmtId="0" fontId="24" fillId="41" borderId="24" xfId="134" applyNumberFormat="1" applyFont="1" applyFill="1" applyBorder="1" applyAlignment="1" applyProtection="1">
      <alignment horizontal="left" vertical="center" wrapText="1"/>
      <protection locked="0"/>
    </xf>
    <xf numFmtId="49" fontId="24" fillId="21" borderId="24" xfId="134" applyNumberFormat="1" applyFont="1" applyFill="1" applyBorder="1" applyAlignment="1" applyProtection="1">
      <alignment horizontal="left" vertical="center" wrapText="1"/>
      <protection locked="0"/>
    </xf>
    <xf numFmtId="49" fontId="33" fillId="0" borderId="0" xfId="110" applyNumberFormat="1" applyFont="1" applyAlignment="1">
      <alignment horizontal="center" vertical="center" wrapText="1"/>
      <protection/>
    </xf>
    <xf numFmtId="49" fontId="22" fillId="0" borderId="24" xfId="134" applyNumberFormat="1" applyFont="1" applyFill="1" applyBorder="1" applyAlignment="1" applyProtection="1">
      <alignment horizontal="center" vertical="center" wrapText="1"/>
      <protection/>
    </xf>
    <xf numFmtId="0" fontId="22" fillId="0" borderId="24" xfId="134" applyFont="1" applyFill="1" applyBorder="1" applyAlignment="1" applyProtection="1">
      <alignment horizontal="left" vertical="center" wrapText="1" indent="2"/>
      <protection/>
    </xf>
    <xf numFmtId="4" fontId="22" fillId="25" borderId="26" xfId="134" applyNumberFormat="1" applyFont="1" applyFill="1" applyBorder="1" applyAlignment="1" applyProtection="1">
      <alignment horizontal="right" vertical="center" wrapText="1"/>
      <protection/>
    </xf>
    <xf numFmtId="49" fontId="22" fillId="25" borderId="24" xfId="134" applyNumberFormat="1" applyFont="1" applyFill="1" applyBorder="1" applyAlignment="1" applyProtection="1">
      <alignment horizontal="left" vertical="center" wrapText="1"/>
      <protection/>
    </xf>
    <xf numFmtId="0" fontId="24" fillId="25" borderId="0" xfId="134" applyFont="1" applyFill="1" applyAlignment="1" applyProtection="1">
      <alignment vertical="center" wrapText="1"/>
      <protection/>
    </xf>
    <xf numFmtId="49" fontId="22" fillId="0" borderId="0" xfId="110" applyNumberFormat="1" applyFont="1" applyAlignment="1">
      <alignment horizontal="center" vertical="center"/>
      <protection/>
    </xf>
    <xf numFmtId="49" fontId="32" fillId="0" borderId="0" xfId="110" applyNumberFormat="1" applyFont="1" applyAlignment="1">
      <alignment horizontal="center" vertical="center" wrapText="1"/>
      <protection/>
    </xf>
    <xf numFmtId="4" fontId="24" fillId="41" borderId="24" xfId="134" applyNumberFormat="1" applyFont="1" applyFill="1" applyBorder="1" applyAlignment="1" applyProtection="1">
      <alignment horizontal="right" vertical="center" wrapText="1"/>
      <protection locked="0"/>
    </xf>
    <xf numFmtId="0" fontId="22" fillId="25" borderId="24" xfId="134" applyFont="1" applyFill="1" applyBorder="1" applyAlignment="1" applyProtection="1">
      <alignment horizontal="left" vertical="center" wrapText="1"/>
      <protection/>
    </xf>
    <xf numFmtId="49" fontId="22" fillId="0" borderId="0" xfId="110" applyNumberFormat="1" applyFont="1" applyAlignment="1">
      <alignment horizontal="center" vertical="center" wrapText="1"/>
      <protection/>
    </xf>
    <xf numFmtId="0" fontId="0" fillId="25" borderId="24" xfId="134" applyNumberFormat="1" applyFont="1" applyFill="1" applyBorder="1" applyAlignment="1" applyProtection="1">
      <alignment horizontal="center" vertical="center" wrapText="1"/>
      <protection/>
    </xf>
    <xf numFmtId="0" fontId="0" fillId="0" borderId="24" xfId="134" applyFont="1" applyFill="1" applyBorder="1" applyAlignment="1" applyProtection="1">
      <alignment horizontal="left" vertical="center" wrapText="1" indent="3"/>
      <protection/>
    </xf>
    <xf numFmtId="4" fontId="24" fillId="25" borderId="24" xfId="134" applyNumberFormat="1" applyFont="1" applyFill="1" applyBorder="1" applyAlignment="1" applyProtection="1">
      <alignment horizontal="right" vertical="center" wrapText="1"/>
      <protection/>
    </xf>
    <xf numFmtId="0" fontId="24" fillId="25" borderId="24" xfId="134" applyFont="1" applyFill="1" applyBorder="1" applyAlignment="1" applyProtection="1">
      <alignment horizontal="left" vertical="center" wrapText="1"/>
      <protection/>
    </xf>
    <xf numFmtId="4" fontId="0" fillId="23" borderId="24" xfId="134" applyNumberFormat="1" applyFont="1" applyFill="1" applyBorder="1" applyAlignment="1" applyProtection="1">
      <alignment horizontal="right" vertical="center" wrapText="1"/>
      <protection/>
    </xf>
    <xf numFmtId="49" fontId="59" fillId="41" borderId="24" xfId="79" applyNumberFormat="1" applyFont="1" applyFill="1" applyBorder="1" applyAlignment="1" applyProtection="1">
      <alignment horizontal="left" vertical="center" wrapText="1"/>
      <protection locked="0"/>
    </xf>
    <xf numFmtId="49" fontId="31" fillId="21" borderId="24" xfId="79" applyNumberFormat="1" applyFont="1" applyFill="1" applyBorder="1" applyAlignment="1" applyProtection="1">
      <alignment horizontal="left" vertical="center" wrapText="1"/>
      <protection locked="0"/>
    </xf>
    <xf numFmtId="49" fontId="32" fillId="0" borderId="0" xfId="110" applyNumberFormat="1" applyFont="1" applyAlignment="1">
      <alignment horizontal="center" vertical="center" wrapText="1"/>
      <protection/>
    </xf>
    <xf numFmtId="4" fontId="22" fillId="0" borderId="26" xfId="134" applyNumberFormat="1" applyFont="1" applyFill="1" applyBorder="1" applyAlignment="1" applyProtection="1">
      <alignment horizontal="right" vertical="center" wrapText="1"/>
      <protection/>
    </xf>
    <xf numFmtId="49" fontId="22" fillId="0" borderId="24" xfId="134" applyNumberFormat="1" applyFont="1" applyFill="1" applyBorder="1" applyAlignment="1" applyProtection="1">
      <alignment horizontal="left" vertical="center" wrapText="1"/>
      <protection/>
    </xf>
    <xf numFmtId="0" fontId="24" fillId="0" borderId="24" xfId="134" applyFont="1" applyFill="1" applyBorder="1" applyAlignment="1" applyProtection="1">
      <alignment vertical="center" wrapText="1"/>
      <protection/>
    </xf>
    <xf numFmtId="4" fontId="24" fillId="41" borderId="26" xfId="134" applyNumberFormat="1" applyFont="1" applyFill="1" applyBorder="1" applyAlignment="1" applyProtection="1">
      <alignment horizontal="right" vertical="center" wrapText="1"/>
      <protection locked="0"/>
    </xf>
    <xf numFmtId="49" fontId="0" fillId="21" borderId="24" xfId="134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134" applyFont="1" applyFill="1" applyBorder="1" applyAlignment="1" applyProtection="1">
      <alignment horizontal="left" vertical="center" wrapText="1"/>
      <protection/>
    </xf>
    <xf numFmtId="49" fontId="34" fillId="41" borderId="24" xfId="79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110" applyFont="1">
      <alignment vertical="top"/>
      <protection/>
    </xf>
    <xf numFmtId="49" fontId="23" fillId="0" borderId="0" xfId="110" applyFont="1" applyBorder="1">
      <alignment vertical="top"/>
      <protection/>
    </xf>
    <xf numFmtId="49" fontId="35" fillId="42" borderId="27" xfId="110" applyFont="1" applyFill="1" applyBorder="1" applyAlignment="1" applyProtection="1">
      <alignment horizontal="center" vertical="center"/>
      <protection/>
    </xf>
    <xf numFmtId="49" fontId="35" fillId="42" borderId="25" xfId="110" applyFont="1" applyFill="1" applyBorder="1" applyAlignment="1" applyProtection="1">
      <alignment horizontal="left" vertical="center"/>
      <protection/>
    </xf>
    <xf numFmtId="49" fontId="35" fillId="42" borderId="28" xfId="110" applyFont="1" applyFill="1" applyBorder="1" applyAlignment="1" applyProtection="1">
      <alignment horizontal="left" vertical="center"/>
      <protection/>
    </xf>
    <xf numFmtId="49" fontId="24" fillId="0" borderId="0" xfId="110">
      <alignment vertical="top"/>
      <protection/>
    </xf>
    <xf numFmtId="0" fontId="26" fillId="0" borderId="0" xfId="134" applyFont="1" applyFill="1" applyAlignment="1" applyProtection="1">
      <alignment vertical="center" wrapText="1"/>
      <protection/>
    </xf>
    <xf numFmtId="0" fontId="26" fillId="0" borderId="0" xfId="134" applyFont="1" applyFill="1" applyAlignment="1" applyProtection="1">
      <alignment horizontal="right" vertical="top" wrapText="1"/>
      <protection/>
    </xf>
    <xf numFmtId="0" fontId="36" fillId="0" borderId="0" xfId="110" applyNumberFormat="1" applyFont="1" applyAlignment="1">
      <alignment horizontal="justify" vertical="top" wrapText="1"/>
      <protection/>
    </xf>
    <xf numFmtId="0" fontId="36" fillId="41" borderId="0" xfId="110" applyNumberFormat="1" applyFont="1" applyFill="1" applyAlignment="1">
      <alignment horizontal="justify" vertical="top" wrapText="1"/>
      <protection/>
    </xf>
  </cellXfs>
  <cellStyles count="13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1" xfId="52"/>
    <cellStyle name="Currency2" xfId="53"/>
    <cellStyle name="currency3" xfId="54"/>
    <cellStyle name="currency4" xfId="55"/>
    <cellStyle name="DblClick" xfId="56"/>
    <cellStyle name="Followed Hyperlink" xfId="57"/>
    <cellStyle name="Formuls" xfId="58"/>
    <cellStyle name="Header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" xfId="66"/>
    <cellStyle name="Title 2" xfId="67"/>
    <cellStyle name="Title 4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Гиперссылка 2" xfId="79"/>
    <cellStyle name="Гиперссылка 2 2" xfId="80"/>
    <cellStyle name="Гиперссылка 3" xfId="81"/>
    <cellStyle name="Гиперссылка 4" xfId="82"/>
    <cellStyle name="Гиперссылка 4 2" xfId="83"/>
    <cellStyle name="Гиперссылка 4 2 2" xfId="84"/>
    <cellStyle name="Гиперссылка 5" xfId="85"/>
    <cellStyle name="Гиперссылка 6" xfId="86"/>
    <cellStyle name="Currency" xfId="87"/>
    <cellStyle name="Currency [0]" xfId="88"/>
    <cellStyle name="Заголовок" xfId="89"/>
    <cellStyle name="Заголовок 1" xfId="90"/>
    <cellStyle name="Заголовок 2" xfId="91"/>
    <cellStyle name="Заголовок 3" xfId="92"/>
    <cellStyle name="Заголовок 4" xfId="93"/>
    <cellStyle name="ЗаголовокСтолбца" xfId="94"/>
    <cellStyle name="Значение" xfId="95"/>
    <cellStyle name="Итог" xfId="96"/>
    <cellStyle name="Контрольная ячейка" xfId="97"/>
    <cellStyle name="Название" xfId="98"/>
    <cellStyle name="Нейтральный" xfId="99"/>
    <cellStyle name="Обычный 10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3 3" xfId="106"/>
    <cellStyle name="Обычный 14" xfId="107"/>
    <cellStyle name="Обычный 14 2" xfId="108"/>
    <cellStyle name="Обычный 14_UPDATE.WARM.CALC.INDEX.2015.TO.1.2.3" xfId="109"/>
    <cellStyle name="Обычный 2" xfId="110"/>
    <cellStyle name="Обычный 2 10 2" xfId="111"/>
    <cellStyle name="Обычный 2 2" xfId="112"/>
    <cellStyle name="Обычный 2 2 2" xfId="113"/>
    <cellStyle name="Обычный 2 3" xfId="114"/>
    <cellStyle name="Обычный 2 6" xfId="115"/>
    <cellStyle name="Обычный 2 7" xfId="116"/>
    <cellStyle name="Обычный 2 8" xfId="117"/>
    <cellStyle name="Обычный 2_13 09 24 Баланс (3)" xfId="118"/>
    <cellStyle name="Обычный 20" xfId="119"/>
    <cellStyle name="Обычный 21" xfId="120"/>
    <cellStyle name="Обычный 22" xfId="121"/>
    <cellStyle name="Обычный 23" xfId="122"/>
    <cellStyle name="Обычный 3" xfId="123"/>
    <cellStyle name="Обычный 3 2" xfId="124"/>
    <cellStyle name="Обычный 3 3" xfId="125"/>
    <cellStyle name="Обычный 3 3 2" xfId="126"/>
    <cellStyle name="Обычный 3 4" xfId="127"/>
    <cellStyle name="Обычный 4" xfId="128"/>
    <cellStyle name="Обычный 4 2" xfId="129"/>
    <cellStyle name="Обычный 4_Справочники" xfId="130"/>
    <cellStyle name="Обычный 5" xfId="131"/>
    <cellStyle name="Обычный 6" xfId="132"/>
    <cellStyle name="Обычный 7" xfId="133"/>
    <cellStyle name="Обычный_Мониторинг инвестиций" xfId="134"/>
    <cellStyle name="Обычный_Шаблон по источникам для Модуля Реестр (2)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Стиль 1" xfId="142"/>
    <cellStyle name="Текст предупреждения" xfId="143"/>
    <cellStyle name="Comma" xfId="144"/>
    <cellStyle name="Comma [0]" xfId="145"/>
    <cellStyle name="Формула" xfId="146"/>
    <cellStyle name="ФормулаВБ_Мониторинг инвестиций" xfId="147"/>
    <cellStyle name="ФормулаНаКонтроль" xfId="148"/>
    <cellStyle name="Хороший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7</xdr:col>
      <xdr:colOff>190500</xdr:colOff>
      <xdr:row>7</xdr:row>
      <xdr:rowOff>219075</xdr:rowOff>
    </xdr:to>
    <xdr:pic macro="[1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8763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7</xdr:row>
      <xdr:rowOff>0</xdr:rowOff>
    </xdr:from>
    <xdr:to>
      <xdr:col>6</xdr:col>
      <xdr:colOff>190500</xdr:colOff>
      <xdr:row>7</xdr:row>
      <xdr:rowOff>219075</xdr:rowOff>
    </xdr:to>
    <xdr:pic macro="[1]!modInfo.MainSheetHelp">
      <xdr:nvPicPr>
        <xdr:cNvPr id="2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8763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2628900</xdr:colOff>
      <xdr:row>24</xdr:row>
      <xdr:rowOff>0</xdr:rowOff>
    </xdr:from>
    <xdr:to>
      <xdr:col>4</xdr:col>
      <xdr:colOff>2819400</xdr:colOff>
      <xdr:row>24</xdr:row>
      <xdr:rowOff>0</xdr:rowOff>
    </xdr:to>
    <xdr:pic macro="[1]!modInfo.MainSheetHelp">
      <xdr:nvPicPr>
        <xdr:cNvPr id="3" name="ExcludeHelp_3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629025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5</xdr:col>
      <xdr:colOff>38100</xdr:colOff>
      <xdr:row>17</xdr:row>
      <xdr:rowOff>0</xdr:rowOff>
    </xdr:from>
    <xdr:ext cx="161925" cy="0"/>
    <xdr:grpSp>
      <xdr:nvGrpSpPr>
        <xdr:cNvPr id="4" name="shCalendar" hidden="1"/>
        <xdr:cNvGrpSpPr>
          <a:grpSpLocks/>
        </xdr:cNvGrpSpPr>
      </xdr:nvGrpSpPr>
      <xdr:grpSpPr>
        <a:xfrm>
          <a:off x="3867150" y="2924175"/>
          <a:ext cx="161925" cy="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38100</xdr:colOff>
      <xdr:row>17</xdr:row>
      <xdr:rowOff>0</xdr:rowOff>
    </xdr:from>
    <xdr:ext cx="161925" cy="0"/>
    <xdr:grpSp>
      <xdr:nvGrpSpPr>
        <xdr:cNvPr id="7" name="shCalendar" hidden="1"/>
        <xdr:cNvGrpSpPr>
          <a:grpSpLocks/>
        </xdr:cNvGrpSpPr>
      </xdr:nvGrpSpPr>
      <xdr:grpSpPr>
        <a:xfrm>
          <a:off x="3867150" y="2924175"/>
          <a:ext cx="161925" cy="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45;&#1048;&#1040;&#1057;%2011.07.2017\&#1048;&#1045;&#1040;&#1057;%20&#1087;&#1086;%20&#1061;&#1054;&#1051;&#1054;&#1044;&#1053;&#1054;&#1052;&#1059;%20&#1042;&#1054;&#1044;&#1054;&#1057;&#1053;,\&#1086;&#1090;&#1087;&#1088;&#1072;&#1074;&#1083;&#1077;&#1085;&#1085;&#1099;&#1077;%20&#1096;&#1072;&#1073;&#1083;&#1086;&#1085;&#1099;\JKH.OPEN.INFO.REQUEST.HV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45;&#1048;&#1040;&#1057;%2011.07.2017\&#1048;&#1045;&#1040;&#1057;%20&#1087;&#1086;%20&#1061;&#1054;&#1051;&#1054;&#1044;&#1053;&#1054;&#1052;&#1059;%20&#1042;&#1054;&#1044;&#1054;&#1057;&#1053;,\&#1086;&#1090;&#1087;&#1088;&#1072;&#1074;&#1083;&#1077;&#1085;&#1085;&#1099;&#1077;%20&#1096;&#1072;&#1073;&#1083;&#1086;&#1085;&#1099;\JKH.OPEN.INFO.REQUEST.WAR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SM\&#1056;&#1072;&#1079;&#1088;&#1072;&#1073;&#1086;&#1090;&#1082;&#1072;%20&#1064;&#1072;&#1073;&#1083;&#1086;&#1085;&#1086;&#1074;\&#1040;&#1053;&#1071;_&#1064;&#1040;&#1041;&#1051;&#1054;&#1053;&#1067;_&#1055;&#1045;&#1056;&#1045;&#1048;&#1052;&#1045;&#1053;&#1054;&#1042;&#1040;&#1058;&#1068;\RI\Documents%20and%20Settings\&#1055;&#1086;&#1083;&#1100;&#1079;&#1086;&#1074;&#1072;&#1090;&#1077;&#1083;&#1100;\&#1052;&#1086;&#1080;%20&#1076;&#1086;&#1082;&#1091;&#1084;&#1077;&#1085;&#1090;&#1099;\&#1040;&#1074;&#1090;&#1086;&#1090;&#1088;&#1072;&#1085;&#1089;&#1087;&#1086;&#1088;&#1090;\&#1055;&#1072;&#1083;&#1083;&#1072;&#1089;&#1086;&#1074;&#1082;&#1072;\&#1056;&#1072;&#1089;&#1095;&#1077;&#1090;%20&#1055;&#1072;&#1083;&#1083;&#1072;&#1089;&#1086;&#1074;&#1082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REESTR_LINK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иказ №129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List04"/>
      <sheetName val="modList05"/>
      <sheetName val="modList06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  <definedName name="modInfo.MainSheetHelp"/>
    </definedNames>
    <sheetDataSet>
      <sheetData sheetId="4">
        <row r="3">
          <cell r="B3" t="str">
            <v>Версия 3.2.3</v>
          </cell>
        </row>
      </sheetData>
      <sheetData sheetId="7">
        <row r="16">
          <cell r="F16" t="str">
            <v>01.01.2019</v>
          </cell>
        </row>
        <row r="17">
          <cell r="F17" t="str">
            <v>31.12.2019</v>
          </cell>
        </row>
        <row r="21">
          <cell r="F21" t="str">
            <v>МУП "Шушенские ТЭС"</v>
          </cell>
        </row>
        <row r="32">
          <cell r="F32" t="str">
            <v>тариф на питьевую воду (питьевое водоснабжение)</v>
          </cell>
        </row>
        <row r="34">
          <cell r="F34" t="str">
            <v>нет</v>
          </cell>
        </row>
      </sheetData>
      <sheetData sheetId="18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L2" t="str">
            <v>40 мм и менее</v>
          </cell>
          <cell r="U2" t="str">
            <v>потребление</v>
          </cell>
          <cell r="V2" t="str">
            <v>содержание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L3" t="str">
            <v>от 40 мм до 70 мм (включительно)</v>
          </cell>
          <cell r="T3" t="str">
            <v>руб/м3</v>
          </cell>
          <cell r="U3" t="str">
            <v>руб/м3</v>
          </cell>
          <cell r="V3" t="str">
            <v> тыс руб в месяц/м3/час</v>
          </cell>
          <cell r="W3" t="str">
            <v>тыс м3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K4" t="str">
            <v>метод обеспечения доходности инвестированного капитала</v>
          </cell>
          <cell r="L4" t="str">
            <v>от 70 мм до 100 мм (включительно)</v>
          </cell>
          <cell r="S4" t="str">
            <v>тариф на питьевую воду (питьевое водоснабжение)</v>
          </cell>
        </row>
        <row r="5">
          <cell r="K5" t="str">
            <v>метод сравнения аналогов</v>
          </cell>
          <cell r="L5" t="str">
            <v>от 100 мм до 150 мм (включительно)</v>
          </cell>
          <cell r="S5" t="str">
            <v>тариф на техническую воду</v>
          </cell>
        </row>
        <row r="6">
          <cell r="K6" t="str">
            <v>метод установления фиксированных тарифов</v>
          </cell>
          <cell r="L6" t="str">
            <v>от 150 мм до 200 мм (включительно)</v>
          </cell>
          <cell r="S6" t="str">
            <v>тариф на транспортировку воды</v>
          </cell>
        </row>
        <row r="7">
          <cell r="H7" t="str">
            <v>тариф указан с НДС для плательщиков НДС</v>
          </cell>
          <cell r="K7" t="str">
            <v>метод установления предельных тарифов</v>
          </cell>
          <cell r="L7" t="str">
            <v>от 200 мм до 250 мм (включительно)</v>
          </cell>
          <cell r="S7" t="str">
            <v>тариф на подвоз воды</v>
          </cell>
        </row>
        <row r="8">
          <cell r="H8" t="str">
            <v>тариф указан без НДС для плательщиков НДС</v>
          </cell>
          <cell r="L8" t="str">
            <v>от 250 мм и более</v>
          </cell>
          <cell r="S8" t="str">
            <v>тариф на подключение к централизованной системе холодного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modList05"/>
      <sheetName val="modList06"/>
      <sheetName val="Инструкция"/>
      <sheetName val="REESTR_LINK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modList04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9">
        <row r="2">
          <cell r="U2" t="str">
            <v>мощность</v>
          </cell>
          <cell r="V2" t="str">
            <v>содержание</v>
          </cell>
        </row>
        <row r="9">
          <cell r="K9" t="str">
            <v>не превышает 0,1 Гкал/ч</v>
          </cell>
          <cell r="S9" t="str">
            <v>тариф на горячую воду, поставляемую с использованием открытых систем теплоснабжения (горячего водоснабжения)</v>
          </cell>
        </row>
        <row r="10">
          <cell r="K10" t="str">
            <v>более 0,1 Гкал/ч и не превышает 1,5 Гкал/ч</v>
          </cell>
        </row>
        <row r="11">
          <cell r="K11" t="str">
            <v>превышает 1,5 Гкал/ч при наличии технической возможности подключения</v>
          </cell>
        </row>
        <row r="12">
          <cell r="K12" t="str">
            <v>превышает 1,5 Гкал/ч при отсутствии технической возможности подключения</v>
          </cell>
        </row>
        <row r="14">
          <cell r="K14" t="str">
            <v>50 - 250 мм</v>
          </cell>
        </row>
        <row r="15">
          <cell r="K15" t="str">
            <v>251 - 400 мм</v>
          </cell>
        </row>
        <row r="16">
          <cell r="K16" t="str">
            <v>401 - 550 мм</v>
          </cell>
        </row>
        <row r="17">
          <cell r="K17" t="str">
            <v>551 - 700 мм</v>
          </cell>
        </row>
        <row r="18">
          <cell r="K18" t="str">
            <v>701 мм и выше</v>
          </cell>
        </row>
        <row r="20">
          <cell r="K20" t="str">
            <v>надземная (наземная)</v>
          </cell>
        </row>
        <row r="21">
          <cell r="K21" t="str">
            <v>подземная (канальная) </v>
          </cell>
        </row>
        <row r="22">
          <cell r="K22" t="str">
            <v>подземная (бесканальная)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Ященко ГАЗ №1"/>
      <sheetName val="Расчет Юсупова ГАЗ №1"/>
      <sheetName val="Расчет Юсупова ГАЗ №4"/>
      <sheetName val="Расчет Пономарев ГАЗ №2"/>
      <sheetName val="Расчет Ященко СарЗ №2"/>
      <sheetName val="Расчет ГСМ ГАЗ"/>
      <sheetName val="Расчет ГСМ САРЗ"/>
      <sheetName val="Шина ГАЗ"/>
      <sheetName val="ЗП"/>
      <sheetName val="ТО и ТР Газ 2011"/>
      <sheetName val="ТО и ТР ПАЗ"/>
      <sheetName val="Общепроизв. ГАЗ"/>
      <sheetName val="Общепроизв. САРЗ"/>
      <sheetName val="К пасс. №2 Пономарев"/>
      <sheetName val="К пасс. №2 Ященко"/>
      <sheetName val="К пасс. №1 Ященко"/>
      <sheetName val="К пасс. №1  Аминова"/>
      <sheetName val="К пасс. №3  Сергеева"/>
      <sheetName val="К пасс. №3 Бессов"/>
      <sheetName val="К пасс. №4 Бессов"/>
      <sheetName val="К пасс. №4 Юсупова"/>
      <sheetName val="К пасс. №1  Юсупова"/>
      <sheetName val="Перевозчики город"/>
      <sheetName val="Палласовка ГАЗ без САРЗов"/>
      <sheetName val="Палласовка ГАЗ с САРЗами"/>
      <sheetName val="Палласовка САРЗ"/>
      <sheetName val="Палласовка ГАЗ 2011"/>
      <sheetName val="Рентабельность ГАЗ до 10 км"/>
      <sheetName val="Палласовка ГАЗ 2011 с САРЗами"/>
      <sheetName val="Палласовка САРЗ 2011"/>
      <sheetName val="Рентабельность САРЗ до 10 км"/>
      <sheetName val="Палласовка 2011 общая"/>
      <sheetName val="Анализ тарифов"/>
      <sheetName val="Реестр Палласовка"/>
      <sheetName val="Анализ тарифов с ИПЦ"/>
      <sheetName val="Реестр Прокуратура"/>
      <sheetName val="#REF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4:J42"/>
  <sheetViews>
    <sheetView showGridLines="0" tabSelected="1" zoomScalePageLayoutView="0" workbookViewId="0" topLeftCell="C4">
      <selection activeCell="F39" sqref="F39"/>
    </sheetView>
  </sheetViews>
  <sheetFormatPr defaultColWidth="9.421875" defaultRowHeight="12.75"/>
  <cols>
    <col min="1" max="1" width="8.140625" style="1" hidden="1" customWidth="1"/>
    <col min="2" max="2" width="8.140625" style="2" hidden="1" customWidth="1"/>
    <col min="3" max="3" width="3.28125" style="3" customWidth="1"/>
    <col min="4" max="4" width="8.7109375" style="4" bestFit="1" customWidth="1"/>
    <col min="5" max="5" width="45.421875" style="4" customWidth="1"/>
    <col min="6" max="6" width="33.7109375" style="4" customWidth="1"/>
    <col min="7" max="7" width="35.7109375" style="4" customWidth="1"/>
    <col min="8" max="8" width="25.7109375" style="4" customWidth="1"/>
    <col min="9" max="9" width="39.421875" style="4" customWidth="1"/>
    <col min="10" max="10" width="9.421875" style="4" customWidth="1"/>
    <col min="11" max="16384" width="9.421875" style="4" customWidth="1"/>
  </cols>
  <sheetData>
    <row r="1" ht="13.5" hidden="1"/>
    <row r="2" ht="13.5" hidden="1"/>
    <row r="3" ht="13.5" hidden="1"/>
    <row r="4" spans="3:8" ht="13.5">
      <c r="C4" s="5"/>
      <c r="D4" s="6"/>
      <c r="E4" s="6"/>
      <c r="F4" s="6"/>
      <c r="G4" s="7"/>
      <c r="H4" s="8" t="s">
        <v>5</v>
      </c>
    </row>
    <row r="5" spans="3:8" ht="29.25" customHeight="1">
      <c r="C5" s="5"/>
      <c r="D5" s="9" t="s">
        <v>6</v>
      </c>
      <c r="E5" s="9"/>
      <c r="F5" s="9"/>
      <c r="G5" s="9"/>
      <c r="H5" s="9"/>
    </row>
    <row r="6" spans="3:8" ht="12.75" customHeight="1">
      <c r="C6" s="5"/>
      <c r="D6" s="10" t="str">
        <f>IF(org=0,"Не определено",org)</f>
        <v>МУП "Шушенские ТЭС"</v>
      </c>
      <c r="E6" s="10"/>
      <c r="F6" s="10"/>
      <c r="G6" s="10"/>
      <c r="H6" s="10"/>
    </row>
    <row r="7" spans="3:8" ht="13.5">
      <c r="C7" s="5"/>
      <c r="D7" s="6"/>
      <c r="E7" s="11"/>
      <c r="F7" s="11"/>
      <c r="G7" s="12"/>
      <c r="H7" s="12"/>
    </row>
    <row r="8" spans="3:8" ht="24" customHeight="1" thickBot="1">
      <c r="C8" s="5"/>
      <c r="D8" s="13" t="s">
        <v>0</v>
      </c>
      <c r="E8" s="14" t="s">
        <v>7</v>
      </c>
      <c r="F8" s="15" t="s">
        <v>8</v>
      </c>
      <c r="G8" s="14" t="s">
        <v>9</v>
      </c>
      <c r="H8" s="14" t="s">
        <v>10</v>
      </c>
    </row>
    <row r="9" spans="3:8" ht="14.25" thickTop="1">
      <c r="C9" s="5"/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</row>
    <row r="10" spans="3:8" ht="13.5">
      <c r="C10" s="5"/>
      <c r="D10" s="17" t="s">
        <v>16</v>
      </c>
      <c r="E10" s="18"/>
      <c r="F10" s="18"/>
      <c r="G10" s="18"/>
      <c r="H10" s="19"/>
    </row>
    <row r="11" spans="1:8" ht="39" customHeight="1">
      <c r="A11" s="20"/>
      <c r="C11" s="5"/>
      <c r="D11" s="21" t="s">
        <v>11</v>
      </c>
      <c r="E11" s="22" t="s">
        <v>17</v>
      </c>
      <c r="F11" s="23"/>
      <c r="G11" s="24"/>
      <c r="H11" s="25">
        <v>0</v>
      </c>
    </row>
    <row r="12" spans="1:9" ht="39" hidden="1">
      <c r="A12" s="20"/>
      <c r="C12" s="5"/>
      <c r="D12" s="21" t="s">
        <v>18</v>
      </c>
      <c r="E12" s="26" t="s">
        <v>19</v>
      </c>
      <c r="F12" s="23"/>
      <c r="G12" s="27"/>
      <c r="H12" s="28"/>
      <c r="I12" s="29"/>
    </row>
    <row r="13" spans="1:8" ht="13.5" customHeight="1">
      <c r="A13" s="20"/>
      <c r="C13" s="5"/>
      <c r="D13" s="21" t="s">
        <v>20</v>
      </c>
      <c r="E13" s="26" t="s">
        <v>21</v>
      </c>
      <c r="F13" s="30"/>
      <c r="G13" s="22"/>
      <c r="H13" s="25">
        <v>0</v>
      </c>
    </row>
    <row r="14" spans="1:8" ht="22.5">
      <c r="A14" s="31"/>
      <c r="B14" s="32" t="s">
        <v>22</v>
      </c>
      <c r="C14" s="5"/>
      <c r="D14" s="21" t="s">
        <v>23</v>
      </c>
      <c r="E14" s="33" t="str">
        <f>"с "&amp;periodStart&amp;" по "&amp;periodEnd</f>
        <v>с 01.01.2019 по 31.12.2019</v>
      </c>
      <c r="F14" s="34" t="s">
        <v>24</v>
      </c>
      <c r="G14" s="22"/>
      <c r="H14" s="35"/>
    </row>
    <row r="15" spans="1:9" ht="15" customHeight="1" hidden="1">
      <c r="A15" s="36"/>
      <c r="C15" s="5"/>
      <c r="D15" s="37"/>
      <c r="E15" s="38" t="s">
        <v>21</v>
      </c>
      <c r="F15" s="39"/>
      <c r="G15" s="25"/>
      <c r="H15" s="40"/>
      <c r="I15" s="41"/>
    </row>
    <row r="16" spans="1:9" ht="15" customHeight="1">
      <c r="A16" s="20"/>
      <c r="C16" s="5"/>
      <c r="D16" s="21" t="s">
        <v>25</v>
      </c>
      <c r="E16" s="26" t="s">
        <v>26</v>
      </c>
      <c r="F16" s="30"/>
      <c r="G16" s="22"/>
      <c r="H16" s="25">
        <v>0</v>
      </c>
      <c r="I16" s="41"/>
    </row>
    <row r="17" spans="1:9" ht="19.5" customHeight="1">
      <c r="A17" s="42" t="s">
        <v>27</v>
      </c>
      <c r="B17" s="43" t="s">
        <v>22</v>
      </c>
      <c r="C17" s="5"/>
      <c r="D17" s="21" t="str">
        <f>A17</f>
        <v>1.3.1</v>
      </c>
      <c r="E17" s="33" t="str">
        <f>"с 01.01.2019 по 30.06.2019"&amp;IF(double_rate_tariff="да",,", "&amp;unit_tariff_single_rate)</f>
        <v>с 01.01.2019 по 30.06.2019, руб/м3</v>
      </c>
      <c r="F17" s="44">
        <v>12.31</v>
      </c>
      <c r="G17" s="45"/>
      <c r="H17" s="35"/>
      <c r="I17" s="41"/>
    </row>
    <row r="18" spans="1:9" ht="15" customHeight="1" hidden="1">
      <c r="A18" s="42"/>
      <c r="B18" s="46"/>
      <c r="C18" s="5"/>
      <c r="D18" s="47" t="str">
        <f>D17&amp;".1"</f>
        <v>1.3.1.1</v>
      </c>
      <c r="E18" s="48" t="str">
        <f>'[1]TEHSHEET'!$U$2&amp;", "&amp;unit_tariff_double_rate_p</f>
        <v>потребление, руб/м3</v>
      </c>
      <c r="F18" s="49"/>
      <c r="G18" s="50"/>
      <c r="H18" s="28"/>
      <c r="I18" s="41"/>
    </row>
    <row r="19" spans="1:9" ht="15" customHeight="1" hidden="1">
      <c r="A19" s="42"/>
      <c r="B19" s="46"/>
      <c r="C19" s="5"/>
      <c r="D19" s="47" t="str">
        <f>D17&amp;".2"</f>
        <v>1.3.1.2</v>
      </c>
      <c r="E19" s="48" t="str">
        <f>'[1]TEHSHEET'!$V$2&amp;", "&amp;unit_tariff_double_rate_c</f>
        <v>содержание,  тыс руб в месяц/м3/час</v>
      </c>
      <c r="F19" s="49"/>
      <c r="G19" s="50"/>
      <c r="H19" s="28"/>
      <c r="I19" s="41"/>
    </row>
    <row r="20" spans="1:9" ht="19.5" customHeight="1">
      <c r="A20" s="42" t="s">
        <v>28</v>
      </c>
      <c r="B20" s="43" t="s">
        <v>22</v>
      </c>
      <c r="C20" s="5"/>
      <c r="D20" s="21" t="str">
        <f>A20</f>
        <v>1.3.2</v>
      </c>
      <c r="E20" s="33" t="str">
        <f>"с 01.07.2019 по 31.12.2019"&amp;IF(double_rate_tariff="да",,", "&amp;unit_tariff_single_rate)</f>
        <v>с 01.07.2019 по 31.12.2019, руб/м3</v>
      </c>
      <c r="F20" s="44">
        <v>35.78</v>
      </c>
      <c r="G20" s="45"/>
      <c r="H20" s="35"/>
      <c r="I20" s="41"/>
    </row>
    <row r="21" spans="1:9" ht="15" customHeight="1" hidden="1">
      <c r="A21" s="42"/>
      <c r="B21" s="46"/>
      <c r="C21" s="5"/>
      <c r="D21" s="47" t="str">
        <f>D20&amp;".1"</f>
        <v>1.3.2.1</v>
      </c>
      <c r="E21" s="48" t="str">
        <f>'[1]TEHSHEET'!$U$2&amp;", "&amp;unit_tariff_double_rate_p</f>
        <v>потребление, руб/м3</v>
      </c>
      <c r="F21" s="49"/>
      <c r="G21" s="50"/>
      <c r="H21" s="28"/>
      <c r="I21" s="41"/>
    </row>
    <row r="22" spans="1:9" ht="15" customHeight="1" hidden="1">
      <c r="A22" s="42"/>
      <c r="B22" s="46"/>
      <c r="C22" s="5"/>
      <c r="D22" s="47" t="str">
        <f>D20&amp;".2"</f>
        <v>1.3.2.2</v>
      </c>
      <c r="E22" s="48" t="str">
        <f>'[1]TEHSHEET'!$V$2&amp;", "&amp;unit_tariff_double_rate_c</f>
        <v>содержание,  тыс руб в месяц/м3/час</v>
      </c>
      <c r="F22" s="49"/>
      <c r="G22" s="50"/>
      <c r="H22" s="28"/>
      <c r="I22" s="41"/>
    </row>
    <row r="23" spans="1:9" ht="15" customHeight="1" hidden="1">
      <c r="A23" s="20"/>
      <c r="C23" s="5"/>
      <c r="D23" s="21"/>
      <c r="E23" s="38" t="s">
        <v>26</v>
      </c>
      <c r="F23" s="39"/>
      <c r="G23" s="50"/>
      <c r="H23" s="28"/>
      <c r="I23" s="41"/>
    </row>
    <row r="24" spans="1:8" ht="36" customHeight="1">
      <c r="A24" s="20"/>
      <c r="C24" s="5"/>
      <c r="D24" s="21" t="s">
        <v>29</v>
      </c>
      <c r="E24" s="26" t="s">
        <v>30</v>
      </c>
      <c r="F24" s="51" t="str">
        <f>"с "&amp;periodStart&amp;" по "&amp;periodEnd&amp;" гг."</f>
        <v>с 01.01.2019 по 31.12.2019 гг.</v>
      </c>
      <c r="G24" s="22"/>
      <c r="H24" s="35" t="s">
        <v>31</v>
      </c>
    </row>
    <row r="25" spans="1:10" ht="51">
      <c r="A25" s="20"/>
      <c r="C25" s="5"/>
      <c r="D25" s="21" t="s">
        <v>32</v>
      </c>
      <c r="E25" s="26" t="s">
        <v>33</v>
      </c>
      <c r="F25" s="52" t="s">
        <v>34</v>
      </c>
      <c r="G25" s="53"/>
      <c r="H25" s="35" t="s">
        <v>31</v>
      </c>
      <c r="I25" s="29"/>
      <c r="J25" s="29"/>
    </row>
    <row r="26" spans="1:8" ht="26.25">
      <c r="A26" s="20"/>
      <c r="C26" s="5"/>
      <c r="D26" s="21" t="s">
        <v>35</v>
      </c>
      <c r="E26" s="26" t="s">
        <v>36</v>
      </c>
      <c r="F26" s="51">
        <f>SUM(F27:F29)</f>
        <v>2066.29</v>
      </c>
      <c r="G26" s="22"/>
      <c r="H26" s="35" t="s">
        <v>31</v>
      </c>
    </row>
    <row r="27" spans="1:8" ht="19.5" customHeight="1">
      <c r="A27" s="54"/>
      <c r="B27" s="32" t="s">
        <v>22</v>
      </c>
      <c r="C27" s="5"/>
      <c r="D27" s="21" t="s">
        <v>37</v>
      </c>
      <c r="E27" s="33" t="s">
        <v>38</v>
      </c>
      <c r="F27" s="44">
        <v>529.03</v>
      </c>
      <c r="G27" s="22"/>
      <c r="H27" s="35"/>
    </row>
    <row r="28" spans="1:8" ht="19.5" customHeight="1">
      <c r="A28" s="54"/>
      <c r="B28" s="32" t="s">
        <v>22</v>
      </c>
      <c r="C28" s="5"/>
      <c r="D28" s="21" t="s">
        <v>39</v>
      </c>
      <c r="E28" s="33" t="s">
        <v>40</v>
      </c>
      <c r="F28" s="44">
        <v>1537.26</v>
      </c>
      <c r="G28" s="22"/>
      <c r="H28" s="35"/>
    </row>
    <row r="29" spans="1:8" ht="15" customHeight="1" hidden="1">
      <c r="A29" s="36"/>
      <c r="C29" s="5"/>
      <c r="D29" s="37"/>
      <c r="E29" s="38" t="s">
        <v>41</v>
      </c>
      <c r="F29" s="55"/>
      <c r="G29" s="25"/>
      <c r="H29" s="56"/>
    </row>
    <row r="30" spans="1:9" ht="25.5" customHeight="1">
      <c r="A30" s="20"/>
      <c r="C30" s="5"/>
      <c r="D30" s="21" t="s">
        <v>42</v>
      </c>
      <c r="E30" s="26" t="str">
        <f>"Годовой объем отпущенной потребителям воды, "&amp;unit_tariff_useful_output</f>
        <v>Годовой объем отпущенной потребителям воды, тыс м3</v>
      </c>
      <c r="F30" s="23"/>
      <c r="G30" s="22"/>
      <c r="H30" s="25">
        <v>0</v>
      </c>
      <c r="I30" s="29"/>
    </row>
    <row r="31" spans="1:8" ht="19.5" customHeight="1">
      <c r="A31" s="54"/>
      <c r="B31" s="32" t="s">
        <v>22</v>
      </c>
      <c r="C31" s="5"/>
      <c r="D31" s="21" t="s">
        <v>43</v>
      </c>
      <c r="E31" s="33" t="str">
        <f>"с "&amp;periodStart&amp;" по "&amp;periodEnd</f>
        <v>с 01.01.2019 по 31.12.2019</v>
      </c>
      <c r="F31" s="44">
        <v>85.94</v>
      </c>
      <c r="G31" s="22"/>
      <c r="H31" s="35"/>
    </row>
    <row r="32" spans="1:8" ht="15" customHeight="1" hidden="1">
      <c r="A32" s="36"/>
      <c r="C32" s="5"/>
      <c r="D32" s="37"/>
      <c r="E32" s="38" t="str">
        <f>"Годовой объем отпущенной потребителям воды, "&amp;unit_tariff_useful_output</f>
        <v>Годовой объем отпущенной потребителям воды, тыс м3</v>
      </c>
      <c r="F32" s="57"/>
      <c r="G32" s="22"/>
      <c r="H32" s="22"/>
    </row>
    <row r="33" spans="1:8" ht="144.75">
      <c r="A33" s="31"/>
      <c r="C33" s="5"/>
      <c r="D33" s="21" t="s">
        <v>44</v>
      </c>
      <c r="E33" s="26" t="s">
        <v>45</v>
      </c>
      <c r="F33" s="58">
        <v>334.13</v>
      </c>
      <c r="G33" s="22"/>
      <c r="H33" s="59" t="s">
        <v>31</v>
      </c>
    </row>
    <row r="34" spans="1:8" ht="118.5">
      <c r="A34" s="31"/>
      <c r="C34" s="5"/>
      <c r="D34" s="21" t="s">
        <v>46</v>
      </c>
      <c r="E34" s="26" t="s">
        <v>47</v>
      </c>
      <c r="F34" s="58">
        <v>0</v>
      </c>
      <c r="G34" s="22"/>
      <c r="H34" s="59" t="s">
        <v>31</v>
      </c>
    </row>
    <row r="35" spans="1:8" ht="13.5">
      <c r="A35" s="31"/>
      <c r="C35" s="5"/>
      <c r="D35" s="17" t="s">
        <v>48</v>
      </c>
      <c r="E35" s="18"/>
      <c r="F35" s="18"/>
      <c r="G35" s="18"/>
      <c r="H35" s="19"/>
    </row>
    <row r="36" spans="1:8" ht="66">
      <c r="A36" s="20"/>
      <c r="C36" s="5"/>
      <c r="D36" s="21" t="s">
        <v>12</v>
      </c>
      <c r="E36" s="60" t="s">
        <v>49</v>
      </c>
      <c r="F36" s="23"/>
      <c r="G36" s="22"/>
      <c r="H36" s="25">
        <v>0</v>
      </c>
    </row>
    <row r="37" spans="1:9" ht="39">
      <c r="A37" s="20"/>
      <c r="C37" s="5"/>
      <c r="D37" s="21" t="s">
        <v>50</v>
      </c>
      <c r="E37" s="26" t="s">
        <v>1</v>
      </c>
      <c r="F37" s="61" t="s">
        <v>2</v>
      </c>
      <c r="G37" s="53"/>
      <c r="H37" s="35" t="s">
        <v>31</v>
      </c>
      <c r="I37" s="29"/>
    </row>
    <row r="38" spans="1:9" ht="33.75">
      <c r="A38" s="20"/>
      <c r="C38" s="5"/>
      <c r="D38" s="21" t="s">
        <v>51</v>
      </c>
      <c r="E38" s="26" t="s">
        <v>52</v>
      </c>
      <c r="F38" s="61" t="s">
        <v>3</v>
      </c>
      <c r="G38" s="53"/>
      <c r="H38" s="35" t="s">
        <v>31</v>
      </c>
      <c r="I38" s="29"/>
    </row>
    <row r="39" spans="1:9" ht="33.75">
      <c r="A39" s="20"/>
      <c r="B39" s="2">
        <v>3</v>
      </c>
      <c r="C39" s="5"/>
      <c r="D39" s="21" t="s">
        <v>53</v>
      </c>
      <c r="E39" s="26" t="s">
        <v>54</v>
      </c>
      <c r="F39" s="61" t="s">
        <v>4</v>
      </c>
      <c r="G39" s="53"/>
      <c r="H39" s="35" t="s">
        <v>31</v>
      </c>
      <c r="I39" s="29"/>
    </row>
    <row r="40" spans="1:8" s="67" customFormat="1" ht="15" customHeight="1">
      <c r="A40" s="20"/>
      <c r="B40" s="62"/>
      <c r="C40" s="63"/>
      <c r="D40" s="64"/>
      <c r="E40" s="65" t="s">
        <v>55</v>
      </c>
      <c r="F40" s="65"/>
      <c r="G40" s="65"/>
      <c r="H40" s="66"/>
    </row>
    <row r="41" spans="4:8" ht="3" customHeight="1">
      <c r="D41" s="68"/>
      <c r="E41" s="68"/>
      <c r="F41" s="68"/>
      <c r="G41" s="68"/>
      <c r="H41" s="68"/>
    </row>
    <row r="42" spans="4:8" ht="13.5">
      <c r="D42" s="69"/>
      <c r="E42" s="70"/>
      <c r="F42" s="71"/>
      <c r="G42" s="71"/>
      <c r="H42" s="70"/>
    </row>
  </sheetData>
  <sheetProtection password="FA9C" sheet="1" objects="1" scenarios="1" formatColumns="0" formatRows="0"/>
  <mergeCells count="7">
    <mergeCell ref="E42:H42"/>
    <mergeCell ref="D5:H5"/>
    <mergeCell ref="D6:H6"/>
    <mergeCell ref="A17:A19"/>
    <mergeCell ref="B17:B19"/>
    <mergeCell ref="A20:A22"/>
    <mergeCell ref="B20:B22"/>
  </mergeCells>
  <dataValidations count="5">
    <dataValidation type="list" allowBlank="1" showInputMessage="1" showErrorMessage="1" prompt="Выберите значение из списка" errorTitle="Ошибка" error="Выберите значение из списка" sqref="F14">
      <formula1>kind_of_control_method</formula1>
    </dataValidation>
    <dataValidation type="textLength" operator="lessThanOrEqual" allowBlank="1" showInputMessage="1" showErrorMessage="1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errorTitle="Ошибка" error="Допускается ввод не более 900 символов!" sqref="F25">
      <formula1>900</formula1>
    </dataValidation>
    <dataValidation type="decimal" allowBlank="1" showErrorMessage="1" errorTitle="Ошибка" error="Допускается ввод только неотрицательных чисел!" sqref="F33:F34 F17:F23 F15 F27:F29 F31">
      <formula1>0</formula1>
      <formula2>9.99999999999999E+23</formula2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." errorTitle="Ошибка" error="Допускается ввод не более 900 символов!" sqref="G37:G39 G25 G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37:H39 F37:F39 H33:H34 H12 H14:H15 H17:H29 H31">
      <formula1>900</formula1>
    </dataValidation>
  </dataValidations>
  <hyperlinks>
    <hyperlink ref="F25" location="'Стандарты'!$F$25" tooltip="Кликните по гиперссылке, чтобы перейти на сайт или отредактировать её" display="0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2015-05-20T09:09:32Z</cp:lastPrinted>
  <dcterms:created xsi:type="dcterms:W3CDTF">1996-10-08T23:32:33Z</dcterms:created>
  <dcterms:modified xsi:type="dcterms:W3CDTF">2018-05-07T02:18:13Z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