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13_ncr:1_{13444932-7F7B-4543-A1E8-1D4795717408}" xr6:coauthVersionLast="46" xr6:coauthVersionMax="46" xr10:uidLastSave="{00000000-0000-0000-0000-000000000000}"/>
  <bookViews>
    <workbookView xWindow="-120" yWindow="-120" windowWidth="29040" windowHeight="16440" xr2:uid="{FF86CCA2-4739-4250-9A62-97FC26E96C29}"/>
  </bookViews>
  <sheets>
    <sheet name="факт баланс за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B39" i="1"/>
  <c r="E38" i="1"/>
  <c r="F38" i="1" s="1"/>
  <c r="F37" i="1"/>
  <c r="E37" i="1"/>
  <c r="E36" i="1"/>
  <c r="E35" i="1"/>
  <c r="F35" i="1" s="1"/>
  <c r="E34" i="1"/>
  <c r="E33" i="1"/>
  <c r="F33" i="1" s="1"/>
  <c r="E32" i="1"/>
  <c r="E30" i="1"/>
  <c r="E29" i="1"/>
  <c r="E28" i="1"/>
  <c r="F28" i="1" s="1"/>
  <c r="E27" i="1"/>
  <c r="V19" i="1"/>
  <c r="T19" i="1"/>
  <c r="S19" i="1"/>
  <c r="R19" i="1"/>
  <c r="L19" i="1"/>
  <c r="K19" i="1"/>
  <c r="J19" i="1"/>
  <c r="I19" i="1"/>
  <c r="H19" i="1"/>
  <c r="F19" i="1"/>
  <c r="F20" i="1" s="1"/>
  <c r="E19" i="1"/>
  <c r="D19" i="1"/>
  <c r="D20" i="1" s="1"/>
  <c r="C19" i="1"/>
  <c r="B19" i="1"/>
  <c r="U18" i="1"/>
  <c r="P18" i="1"/>
  <c r="N18" i="1"/>
  <c r="M18" i="1"/>
  <c r="G18" i="1"/>
  <c r="U17" i="1"/>
  <c r="P17" i="1"/>
  <c r="N17" i="1"/>
  <c r="M17" i="1"/>
  <c r="G17" i="1"/>
  <c r="U16" i="1"/>
  <c r="P16" i="1"/>
  <c r="N16" i="1"/>
  <c r="M16" i="1"/>
  <c r="G16" i="1"/>
  <c r="U15" i="1"/>
  <c r="P15" i="1"/>
  <c r="N15" i="1"/>
  <c r="M15" i="1"/>
  <c r="O15" i="1" s="1"/>
  <c r="Q15" i="1" s="1"/>
  <c r="G15" i="1"/>
  <c r="U14" i="1"/>
  <c r="P14" i="1"/>
  <c r="N14" i="1"/>
  <c r="O14" i="1" s="1"/>
  <c r="Q14" i="1" s="1"/>
  <c r="M14" i="1"/>
  <c r="G14" i="1"/>
  <c r="F34" i="1" s="1"/>
  <c r="U13" i="1"/>
  <c r="P13" i="1"/>
  <c r="N13" i="1"/>
  <c r="M13" i="1"/>
  <c r="G13" i="1"/>
  <c r="U12" i="1"/>
  <c r="P12" i="1"/>
  <c r="N12" i="1"/>
  <c r="M12" i="1"/>
  <c r="G12" i="1"/>
  <c r="U11" i="1"/>
  <c r="P11" i="1"/>
  <c r="N11" i="1"/>
  <c r="O11" i="1" s="1"/>
  <c r="Q11" i="1" s="1"/>
  <c r="M11" i="1"/>
  <c r="G11" i="1"/>
  <c r="F31" i="1" s="1"/>
  <c r="U10" i="1"/>
  <c r="P10" i="1"/>
  <c r="N10" i="1"/>
  <c r="M10" i="1"/>
  <c r="G10" i="1"/>
  <c r="U9" i="1"/>
  <c r="P9" i="1"/>
  <c r="N9" i="1"/>
  <c r="M9" i="1"/>
  <c r="G9" i="1"/>
  <c r="U8" i="1"/>
  <c r="P8" i="1"/>
  <c r="N8" i="1"/>
  <c r="M8" i="1"/>
  <c r="O8" i="1" s="1"/>
  <c r="Q8" i="1" s="1"/>
  <c r="G8" i="1"/>
  <c r="U7" i="1"/>
  <c r="P7" i="1"/>
  <c r="O7" i="1"/>
  <c r="N7" i="1"/>
  <c r="M7" i="1"/>
  <c r="G7" i="1"/>
  <c r="P19" i="1" l="1"/>
  <c r="M19" i="1"/>
  <c r="O18" i="1"/>
  <c r="Q18" i="1" s="1"/>
  <c r="B20" i="1"/>
  <c r="H20" i="1"/>
  <c r="F29" i="1"/>
  <c r="F30" i="1"/>
  <c r="N19" i="1"/>
  <c r="E39" i="1"/>
  <c r="B40" i="1" s="1"/>
  <c r="G31" i="1"/>
  <c r="C40" i="1"/>
  <c r="G28" i="1"/>
  <c r="G35" i="1"/>
  <c r="Q7" i="1"/>
  <c r="O9" i="1"/>
  <c r="Q9" i="1" s="1"/>
  <c r="O13" i="1"/>
  <c r="Q13" i="1" s="1"/>
  <c r="G33" i="1" s="1"/>
  <c r="O17" i="1"/>
  <c r="Q17" i="1" s="1"/>
  <c r="G19" i="1"/>
  <c r="F39" i="1" s="1"/>
  <c r="G29" i="1"/>
  <c r="F32" i="1"/>
  <c r="F36" i="1"/>
  <c r="G38" i="1"/>
  <c r="O12" i="1"/>
  <c r="Q12" i="1" s="1"/>
  <c r="O16" i="1"/>
  <c r="Q16" i="1" s="1"/>
  <c r="G32" i="1"/>
  <c r="G34" i="1"/>
  <c r="U19" i="1"/>
  <c r="O10" i="1"/>
  <c r="Q10" i="1" s="1"/>
  <c r="F27" i="1"/>
  <c r="D40" i="1" l="1"/>
  <c r="G36" i="1"/>
  <c r="Q19" i="1"/>
  <c r="O19" i="1"/>
  <c r="G37" i="1"/>
  <c r="G30" i="1"/>
  <c r="G27" i="1"/>
</calcChain>
</file>

<file path=xl/sharedStrings.xml><?xml version="1.0" encoding="utf-8"?>
<sst xmlns="http://schemas.openxmlformats.org/spreadsheetml/2006/main" count="68" uniqueCount="37">
  <si>
    <t xml:space="preserve">                                                                  Фактический баланс электрической энергии по сети МУП "ШТЭС" за 2023 год.</t>
  </si>
  <si>
    <t>Месяц</t>
  </si>
  <si>
    <t>Поступление в сеть</t>
  </si>
  <si>
    <t>Отпуск в сеть</t>
  </si>
  <si>
    <t>Собственное потребление</t>
  </si>
  <si>
    <t>Справочно</t>
  </si>
  <si>
    <t>Красноярскэнерго</t>
  </si>
  <si>
    <t>Хакасэнерго</t>
  </si>
  <si>
    <t>ФСК ЕЭС - МЭС Сибири</t>
  </si>
  <si>
    <t>Всего</t>
  </si>
  <si>
    <t>Смежные сети</t>
  </si>
  <si>
    <t>Юридические лица</t>
  </si>
  <si>
    <t>Физ. лица</t>
  </si>
  <si>
    <t>ВН</t>
  </si>
  <si>
    <t>СН2</t>
  </si>
  <si>
    <t>СН1</t>
  </si>
  <si>
    <t>СН2 (ПрофСервисТрейд)</t>
  </si>
  <si>
    <t>НН (ПрофСервисТрейд)</t>
  </si>
  <si>
    <t>НН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</si>
  <si>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</si>
  <si>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</si>
  <si>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</si>
  <si>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</si>
  <si>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</si>
  <si>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</si>
  <si>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</si>
  <si>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</si>
  <si>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</si>
  <si>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</si>
  <si>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</si>
  <si>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</si>
  <si>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</si>
  <si>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</si>
  <si>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Фактические потери красноярскэнергосбыт</t>
  </si>
  <si>
    <t>% потерь по месяцам</t>
  </si>
  <si>
    <t>итого</t>
  </si>
  <si>
    <t>% потерь по диапазонам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</si>
</sst>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/>
    <xf numFmtId="165" fontId="6" fillId="0" borderId="15" xfId="1" applyNumberFormat="1" applyFont="1" applyBorder="1" applyAlignment="1">
      <alignment horizontal="center"/>
    </xf>
    <xf numFmtId="165" fontId="6" fillId="0" borderId="25" xfId="1" applyNumberFormat="1" applyFont="1" applyBorder="1" applyAlignment="1">
      <alignment horizontal="center"/>
    </xf>
    <xf numFmtId="165" fontId="6" fillId="2" borderId="15" xfId="1" applyNumberFormat="1" applyFont="1" applyFill="1" applyBorder="1" applyAlignment="1">
      <alignment horizontal="center"/>
    </xf>
    <xf numFmtId="165" fontId="6" fillId="0" borderId="26" xfId="1" applyNumberFormat="1" applyFont="1" applyBorder="1" applyAlignment="1">
      <alignment horizontal="center"/>
    </xf>
    <xf numFmtId="165" fontId="6" fillId="0" borderId="27" xfId="1" applyNumberFormat="1" applyFont="1" applyBorder="1" applyAlignment="1">
      <alignment horizontal="center"/>
    </xf>
    <xf numFmtId="165" fontId="6" fillId="0" borderId="28" xfId="1" applyNumberFormat="1" applyFont="1" applyFill="1" applyBorder="1" applyAlignment="1">
      <alignment horizontal="center"/>
    </xf>
    <xf numFmtId="165" fontId="6" fillId="0" borderId="14" xfId="1" applyNumberFormat="1" applyFont="1" applyFill="1" applyBorder="1" applyAlignment="1">
      <alignment horizontal="center"/>
    </xf>
    <xf numFmtId="165" fontId="6" fillId="0" borderId="29" xfId="1" applyNumberFormat="1" applyFont="1" applyBorder="1"/>
    <xf numFmtId="165" fontId="6" fillId="0" borderId="30" xfId="1" applyNumberFormat="1" applyFont="1" applyBorder="1"/>
    <xf numFmtId="165" fontId="6" fillId="0" borderId="14" xfId="1" applyNumberFormat="1" applyFont="1" applyBorder="1"/>
    <xf numFmtId="165" fontId="6" fillId="2" borderId="14" xfId="1" applyNumberFormat="1" applyFont="1" applyFill="1" applyBorder="1"/>
    <xf numFmtId="165" fontId="6" fillId="0" borderId="31" xfId="1" applyNumberFormat="1" applyFont="1" applyBorder="1"/>
    <xf numFmtId="165" fontId="6" fillId="2" borderId="15" xfId="1" applyNumberFormat="1" applyFont="1" applyFill="1" applyBorder="1"/>
    <xf numFmtId="165" fontId="6" fillId="0" borderId="1" xfId="1" applyNumberFormat="1" applyFont="1" applyBorder="1"/>
    <xf numFmtId="165" fontId="6" fillId="0" borderId="26" xfId="0" applyNumberFormat="1" applyFont="1" applyBorder="1"/>
    <xf numFmtId="0" fontId="6" fillId="0" borderId="30" xfId="0" applyFont="1" applyBorder="1"/>
    <xf numFmtId="165" fontId="6" fillId="0" borderId="30" xfId="1" applyNumberFormat="1" applyFont="1" applyBorder="1" applyAlignment="1">
      <alignment horizontal="center"/>
    </xf>
    <xf numFmtId="165" fontId="6" fillId="0" borderId="32" xfId="1" applyNumberFormat="1" applyFont="1" applyBorder="1" applyAlignment="1">
      <alignment horizontal="center"/>
    </xf>
    <xf numFmtId="165" fontId="6" fillId="0" borderId="33" xfId="1" applyNumberFormat="1" applyFont="1" applyBorder="1" applyAlignment="1">
      <alignment horizontal="center"/>
    </xf>
    <xf numFmtId="165" fontId="6" fillId="0" borderId="29" xfId="1" applyNumberFormat="1" applyFont="1" applyFill="1" applyBorder="1" applyAlignment="1">
      <alignment horizontal="center"/>
    </xf>
    <xf numFmtId="165" fontId="6" fillId="0" borderId="32" xfId="1" applyNumberFormat="1" applyFont="1" applyBorder="1"/>
    <xf numFmtId="165" fontId="6" fillId="0" borderId="30" xfId="0" applyNumberFormat="1" applyFont="1" applyBorder="1"/>
    <xf numFmtId="165" fontId="6" fillId="3" borderId="30" xfId="1" applyNumberFormat="1" applyFont="1" applyFill="1" applyBorder="1" applyAlignment="1">
      <alignment horizontal="center"/>
    </xf>
    <xf numFmtId="165" fontId="6" fillId="3" borderId="29" xfId="1" applyNumberFormat="1" applyFont="1" applyFill="1" applyBorder="1"/>
    <xf numFmtId="3" fontId="6" fillId="0" borderId="29" xfId="0" applyNumberFormat="1" applyFont="1" applyBorder="1"/>
    <xf numFmtId="0" fontId="6" fillId="0" borderId="34" xfId="0" applyFont="1" applyBorder="1"/>
    <xf numFmtId="165" fontId="6" fillId="0" borderId="23" xfId="1" applyNumberFormat="1" applyFont="1" applyBorder="1" applyAlignment="1">
      <alignment horizontal="center"/>
    </xf>
    <xf numFmtId="165" fontId="6" fillId="0" borderId="34" xfId="1" applyNumberFormat="1" applyFont="1" applyBorder="1" applyAlignment="1">
      <alignment horizontal="center"/>
    </xf>
    <xf numFmtId="165" fontId="6" fillId="0" borderId="35" xfId="1" applyNumberFormat="1" applyFont="1" applyBorder="1" applyAlignment="1">
      <alignment horizontal="center"/>
    </xf>
    <xf numFmtId="165" fontId="6" fillId="0" borderId="36" xfId="1" applyNumberFormat="1" applyFont="1" applyBorder="1"/>
    <xf numFmtId="165" fontId="6" fillId="0" borderId="34" xfId="1" applyNumberFormat="1" applyFont="1" applyBorder="1"/>
    <xf numFmtId="165" fontId="6" fillId="0" borderId="22" xfId="1" applyNumberFormat="1" applyFont="1" applyBorder="1"/>
    <xf numFmtId="165" fontId="6" fillId="0" borderId="37" xfId="1" applyNumberFormat="1" applyFont="1" applyBorder="1"/>
    <xf numFmtId="165" fontId="6" fillId="0" borderId="23" xfId="0" applyNumberFormat="1" applyFont="1" applyBorder="1"/>
    <xf numFmtId="165" fontId="6" fillId="0" borderId="24" xfId="1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165" fontId="7" fillId="0" borderId="34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center"/>
    </xf>
    <xf numFmtId="165" fontId="7" fillId="0" borderId="39" xfId="1" applyNumberFormat="1" applyFont="1" applyBorder="1" applyAlignment="1">
      <alignment horizontal="center"/>
    </xf>
    <xf numFmtId="165" fontId="7" fillId="0" borderId="36" xfId="1" applyNumberFormat="1" applyFont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5" fontId="0" fillId="0" borderId="0" xfId="0" applyNumberFormat="1"/>
    <xf numFmtId="0" fontId="8" fillId="0" borderId="0" xfId="0" applyFont="1"/>
    <xf numFmtId="0" fontId="3" fillId="0" borderId="33" xfId="0" applyFont="1" applyBorder="1"/>
    <xf numFmtId="165" fontId="9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10" fillId="2" borderId="51" xfId="1" applyNumberFormat="1" applyFont="1" applyFill="1" applyBorder="1"/>
    <xf numFmtId="0" fontId="4" fillId="0" borderId="15" xfId="0" applyFont="1" applyBorder="1" applyAlignment="1">
      <alignment horizontal="center"/>
    </xf>
    <xf numFmtId="165" fontId="8" fillId="0" borderId="0" xfId="0" applyNumberFormat="1" applyFont="1"/>
    <xf numFmtId="165" fontId="9" fillId="0" borderId="30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1" xfId="0" applyNumberFormat="1" applyFont="1" applyBorder="1"/>
    <xf numFmtId="165" fontId="9" fillId="0" borderId="30" xfId="1" applyNumberFormat="1" applyFont="1" applyFill="1" applyBorder="1" applyAlignment="1" applyProtection="1">
      <alignment horizontal="right" vertical="center"/>
      <protection locked="0"/>
    </xf>
    <xf numFmtId="0" fontId="3" fillId="0" borderId="38" xfId="0" applyFont="1" applyBorder="1"/>
    <xf numFmtId="165" fontId="3" fillId="0" borderId="34" xfId="1" applyNumberFormat="1" applyFont="1" applyBorder="1"/>
    <xf numFmtId="0" fontId="4" fillId="0" borderId="41" xfId="0" applyFont="1" applyBorder="1"/>
    <xf numFmtId="165" fontId="4" fillId="0" borderId="24" xfId="1" applyNumberFormat="1" applyFont="1" applyBorder="1"/>
    <xf numFmtId="165" fontId="4" fillId="0" borderId="18" xfId="1" applyNumberFormat="1" applyFont="1" applyBorder="1"/>
    <xf numFmtId="165" fontId="4" fillId="0" borderId="6" xfId="1" applyNumberFormat="1" applyFont="1" applyBorder="1"/>
    <xf numFmtId="0" fontId="4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6" fillId="0" borderId="41" xfId="1" applyNumberFormat="1" applyFont="1" applyBorder="1" applyAlignment="1">
      <alignment horizontal="center"/>
    </xf>
    <xf numFmtId="165" fontId="6" fillId="0" borderId="19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0" borderId="18" xfId="1" applyNumberFormat="1" applyFont="1" applyBorder="1" applyAlignment="1">
      <alignment horizontal="center"/>
    </xf>
    <xf numFmtId="165" fontId="7" fillId="0" borderId="11" xfId="1" applyNumberFormat="1" applyFont="1" applyBorder="1" applyAlignment="1">
      <alignment horizontal="center"/>
    </xf>
    <xf numFmtId="165" fontId="7" fillId="0" borderId="18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7" fillId="0" borderId="20" xfId="1" applyNumberFormat="1" applyFont="1" applyBorder="1" applyAlignment="1">
      <alignment horizontal="center" vertical="center"/>
    </xf>
    <xf numFmtId="165" fontId="7" fillId="0" borderId="21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165" fontId="6" fillId="0" borderId="43" xfId="0" applyNumberFormat="1" applyFont="1" applyBorder="1" applyAlignment="1">
      <alignment horizontal="center"/>
    </xf>
    <xf numFmtId="165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/>
    </xf>
    <xf numFmtId="165" fontId="6" fillId="0" borderId="40" xfId="1" applyNumberFormat="1" applyFont="1" applyBorder="1" applyAlignment="1">
      <alignment horizontal="center"/>
    </xf>
    <xf numFmtId="165" fontId="6" fillId="0" borderId="43" xfId="1" applyNumberFormat="1" applyFont="1" applyBorder="1" applyAlignment="1">
      <alignment horizontal="center"/>
    </xf>
    <xf numFmtId="165" fontId="6" fillId="0" borderId="10" xfId="1" applyNumberFormat="1" applyFont="1" applyBorder="1" applyAlignment="1">
      <alignment horizontal="center"/>
    </xf>
    <xf numFmtId="165" fontId="6" fillId="0" borderId="21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47C0-4934-48AE-8073-47DC51875445}">
  <sheetPr>
    <pageSetUpPr fitToPage="1"/>
  </sheetPr>
  <dimension ref="A1:V40"/>
  <sheetViews>
    <sheetView tabSelected="1" zoomScale="85" zoomScaleNormal="85" workbookViewId="0">
      <selection activeCell="U36" sqref="U36"/>
    </sheetView>
  </sheetViews>
  <sheetFormatPr defaultRowHeight="12.75" x14ac:dyDescent="0.2"/>
  <cols>
    <col min="2" max="2" width="14.28515625" customWidth="1"/>
    <col min="3" max="3" width="10.140625" customWidth="1"/>
    <col min="4" max="4" width="11" customWidth="1"/>
    <col min="5" max="5" width="12.28515625" customWidth="1"/>
    <col min="6" max="6" width="11.7109375" customWidth="1"/>
    <col min="7" max="7" width="11.140625" customWidth="1"/>
    <col min="11" max="11" width="10.85546875" customWidth="1"/>
    <col min="13" max="13" width="11.28515625" customWidth="1"/>
    <col min="14" max="14" width="10.85546875" customWidth="1"/>
    <col min="15" max="15" width="14.7109375" customWidth="1"/>
    <col min="16" max="16" width="11.140625" customWidth="1"/>
    <col min="17" max="17" width="12.7109375" customWidth="1"/>
    <col min="18" max="18" width="12.85546875" customWidth="1"/>
    <col min="20" max="20" width="17.85546875" customWidth="1"/>
    <col min="21" max="21" width="12.5703125" customWidth="1"/>
    <col min="22" max="22" width="12" customWidth="1"/>
    <col min="23" max="23" width="10.5703125" bestFit="1" customWidth="1"/>
    <col min="24" max="24" width="11.5703125" bestFit="1" customWidth="1"/>
    <col min="258" max="258" width="14.28515625" customWidth="1"/>
    <col min="259" max="259" width="10.140625" customWidth="1"/>
    <col min="260" max="260" width="11" customWidth="1"/>
    <col min="261" max="261" width="12.28515625" customWidth="1"/>
    <col min="262" max="262" width="11.7109375" customWidth="1"/>
    <col min="263" max="263" width="11.140625" customWidth="1"/>
    <col min="267" max="267" width="10.85546875" customWidth="1"/>
    <col min="269" max="269" width="11.28515625" customWidth="1"/>
    <col min="270" max="270" width="10.85546875" customWidth="1"/>
    <col min="271" max="271" width="14.7109375" customWidth="1"/>
    <col min="272" max="272" width="11.140625" customWidth="1"/>
    <col min="273" max="273" width="12.7109375" customWidth="1"/>
    <col min="274" max="274" width="12.85546875" customWidth="1"/>
    <col min="276" max="276" width="17.85546875" customWidth="1"/>
    <col min="277" max="277" width="12.5703125" customWidth="1"/>
    <col min="278" max="278" width="12" customWidth="1"/>
    <col min="279" max="279" width="10.5703125" bestFit="1" customWidth="1"/>
    <col min="280" max="280" width="11.5703125" bestFit="1" customWidth="1"/>
    <col min="514" max="514" width="14.28515625" customWidth="1"/>
    <col min="515" max="515" width="10.140625" customWidth="1"/>
    <col min="516" max="516" width="11" customWidth="1"/>
    <col min="517" max="517" width="12.28515625" customWidth="1"/>
    <col min="518" max="518" width="11.7109375" customWidth="1"/>
    <col min="519" max="519" width="11.140625" customWidth="1"/>
    <col min="523" max="523" width="10.85546875" customWidth="1"/>
    <col min="525" max="525" width="11.28515625" customWidth="1"/>
    <col min="526" max="526" width="10.85546875" customWidth="1"/>
    <col min="527" max="527" width="14.7109375" customWidth="1"/>
    <col min="528" max="528" width="11.140625" customWidth="1"/>
    <col min="529" max="529" width="12.7109375" customWidth="1"/>
    <col min="530" max="530" width="12.85546875" customWidth="1"/>
    <col min="532" max="532" width="17.85546875" customWidth="1"/>
    <col min="533" max="533" width="12.5703125" customWidth="1"/>
    <col min="534" max="534" width="12" customWidth="1"/>
    <col min="535" max="535" width="10.5703125" bestFit="1" customWidth="1"/>
    <col min="536" max="536" width="11.5703125" bestFit="1" customWidth="1"/>
    <col min="770" max="770" width="14.28515625" customWidth="1"/>
    <col min="771" max="771" width="10.140625" customWidth="1"/>
    <col min="772" max="772" width="11" customWidth="1"/>
    <col min="773" max="773" width="12.28515625" customWidth="1"/>
    <col min="774" max="774" width="11.7109375" customWidth="1"/>
    <col min="775" max="775" width="11.140625" customWidth="1"/>
    <col min="779" max="779" width="10.85546875" customWidth="1"/>
    <col min="781" max="781" width="11.28515625" customWidth="1"/>
    <col min="782" max="782" width="10.85546875" customWidth="1"/>
    <col min="783" max="783" width="14.7109375" customWidth="1"/>
    <col min="784" max="784" width="11.140625" customWidth="1"/>
    <col min="785" max="785" width="12.7109375" customWidth="1"/>
    <col min="786" max="786" width="12.85546875" customWidth="1"/>
    <col min="788" max="788" width="17.85546875" customWidth="1"/>
    <col min="789" max="789" width="12.5703125" customWidth="1"/>
    <col min="790" max="790" width="12" customWidth="1"/>
    <col min="791" max="791" width="10.5703125" bestFit="1" customWidth="1"/>
    <col min="792" max="792" width="11.5703125" bestFit="1" customWidth="1"/>
    <col min="1026" max="1026" width="14.28515625" customWidth="1"/>
    <col min="1027" max="1027" width="10.140625" customWidth="1"/>
    <col min="1028" max="1028" width="11" customWidth="1"/>
    <col min="1029" max="1029" width="12.28515625" customWidth="1"/>
    <col min="1030" max="1030" width="11.7109375" customWidth="1"/>
    <col min="1031" max="1031" width="11.140625" customWidth="1"/>
    <col min="1035" max="1035" width="10.85546875" customWidth="1"/>
    <col min="1037" max="1037" width="11.28515625" customWidth="1"/>
    <col min="1038" max="1038" width="10.85546875" customWidth="1"/>
    <col min="1039" max="1039" width="14.7109375" customWidth="1"/>
    <col min="1040" max="1040" width="11.140625" customWidth="1"/>
    <col min="1041" max="1041" width="12.7109375" customWidth="1"/>
    <col min="1042" max="1042" width="12.85546875" customWidth="1"/>
    <col min="1044" max="1044" width="17.85546875" customWidth="1"/>
    <col min="1045" max="1045" width="12.5703125" customWidth="1"/>
    <col min="1046" max="1046" width="12" customWidth="1"/>
    <col min="1047" max="1047" width="10.5703125" bestFit="1" customWidth="1"/>
    <col min="1048" max="1048" width="11.5703125" bestFit="1" customWidth="1"/>
    <col min="1282" max="1282" width="14.28515625" customWidth="1"/>
    <col min="1283" max="1283" width="10.140625" customWidth="1"/>
    <col min="1284" max="1284" width="11" customWidth="1"/>
    <col min="1285" max="1285" width="12.28515625" customWidth="1"/>
    <col min="1286" max="1286" width="11.7109375" customWidth="1"/>
    <col min="1287" max="1287" width="11.140625" customWidth="1"/>
    <col min="1291" max="1291" width="10.85546875" customWidth="1"/>
    <col min="1293" max="1293" width="11.28515625" customWidth="1"/>
    <col min="1294" max="1294" width="10.85546875" customWidth="1"/>
    <col min="1295" max="1295" width="14.7109375" customWidth="1"/>
    <col min="1296" max="1296" width="11.140625" customWidth="1"/>
    <col min="1297" max="1297" width="12.7109375" customWidth="1"/>
    <col min="1298" max="1298" width="12.85546875" customWidth="1"/>
    <col min="1300" max="1300" width="17.85546875" customWidth="1"/>
    <col min="1301" max="1301" width="12.5703125" customWidth="1"/>
    <col min="1302" max="1302" width="12" customWidth="1"/>
    <col min="1303" max="1303" width="10.5703125" bestFit="1" customWidth="1"/>
    <col min="1304" max="1304" width="11.5703125" bestFit="1" customWidth="1"/>
    <col min="1538" max="1538" width="14.28515625" customWidth="1"/>
    <col min="1539" max="1539" width="10.140625" customWidth="1"/>
    <col min="1540" max="1540" width="11" customWidth="1"/>
    <col min="1541" max="1541" width="12.28515625" customWidth="1"/>
    <col min="1542" max="1542" width="11.7109375" customWidth="1"/>
    <col min="1543" max="1543" width="11.140625" customWidth="1"/>
    <col min="1547" max="1547" width="10.85546875" customWidth="1"/>
    <col min="1549" max="1549" width="11.28515625" customWidth="1"/>
    <col min="1550" max="1550" width="10.85546875" customWidth="1"/>
    <col min="1551" max="1551" width="14.7109375" customWidth="1"/>
    <col min="1552" max="1552" width="11.140625" customWidth="1"/>
    <col min="1553" max="1553" width="12.7109375" customWidth="1"/>
    <col min="1554" max="1554" width="12.85546875" customWidth="1"/>
    <col min="1556" max="1556" width="17.85546875" customWidth="1"/>
    <col min="1557" max="1557" width="12.5703125" customWidth="1"/>
    <col min="1558" max="1558" width="12" customWidth="1"/>
    <col min="1559" max="1559" width="10.5703125" bestFit="1" customWidth="1"/>
    <col min="1560" max="1560" width="11.5703125" bestFit="1" customWidth="1"/>
    <col min="1794" max="1794" width="14.28515625" customWidth="1"/>
    <col min="1795" max="1795" width="10.140625" customWidth="1"/>
    <col min="1796" max="1796" width="11" customWidth="1"/>
    <col min="1797" max="1797" width="12.28515625" customWidth="1"/>
    <col min="1798" max="1798" width="11.7109375" customWidth="1"/>
    <col min="1799" max="1799" width="11.140625" customWidth="1"/>
    <col min="1803" max="1803" width="10.85546875" customWidth="1"/>
    <col min="1805" max="1805" width="11.28515625" customWidth="1"/>
    <col min="1806" max="1806" width="10.85546875" customWidth="1"/>
    <col min="1807" max="1807" width="14.7109375" customWidth="1"/>
    <col min="1808" max="1808" width="11.140625" customWidth="1"/>
    <col min="1809" max="1809" width="12.7109375" customWidth="1"/>
    <col min="1810" max="1810" width="12.85546875" customWidth="1"/>
    <col min="1812" max="1812" width="17.85546875" customWidth="1"/>
    <col min="1813" max="1813" width="12.5703125" customWidth="1"/>
    <col min="1814" max="1814" width="12" customWidth="1"/>
    <col min="1815" max="1815" width="10.5703125" bestFit="1" customWidth="1"/>
    <col min="1816" max="1816" width="11.5703125" bestFit="1" customWidth="1"/>
    <col min="2050" max="2050" width="14.28515625" customWidth="1"/>
    <col min="2051" max="2051" width="10.140625" customWidth="1"/>
    <col min="2052" max="2052" width="11" customWidth="1"/>
    <col min="2053" max="2053" width="12.28515625" customWidth="1"/>
    <col min="2054" max="2054" width="11.7109375" customWidth="1"/>
    <col min="2055" max="2055" width="11.140625" customWidth="1"/>
    <col min="2059" max="2059" width="10.85546875" customWidth="1"/>
    <col min="2061" max="2061" width="11.28515625" customWidth="1"/>
    <col min="2062" max="2062" width="10.85546875" customWidth="1"/>
    <col min="2063" max="2063" width="14.7109375" customWidth="1"/>
    <col min="2064" max="2064" width="11.140625" customWidth="1"/>
    <col min="2065" max="2065" width="12.7109375" customWidth="1"/>
    <col min="2066" max="2066" width="12.85546875" customWidth="1"/>
    <col min="2068" max="2068" width="17.85546875" customWidth="1"/>
    <col min="2069" max="2069" width="12.5703125" customWidth="1"/>
    <col min="2070" max="2070" width="12" customWidth="1"/>
    <col min="2071" max="2071" width="10.5703125" bestFit="1" customWidth="1"/>
    <col min="2072" max="2072" width="11.5703125" bestFit="1" customWidth="1"/>
    <col min="2306" max="2306" width="14.28515625" customWidth="1"/>
    <col min="2307" max="2307" width="10.140625" customWidth="1"/>
    <col min="2308" max="2308" width="11" customWidth="1"/>
    <col min="2309" max="2309" width="12.28515625" customWidth="1"/>
    <col min="2310" max="2310" width="11.7109375" customWidth="1"/>
    <col min="2311" max="2311" width="11.140625" customWidth="1"/>
    <col min="2315" max="2315" width="10.85546875" customWidth="1"/>
    <col min="2317" max="2317" width="11.28515625" customWidth="1"/>
    <col min="2318" max="2318" width="10.85546875" customWidth="1"/>
    <col min="2319" max="2319" width="14.7109375" customWidth="1"/>
    <col min="2320" max="2320" width="11.140625" customWidth="1"/>
    <col min="2321" max="2321" width="12.7109375" customWidth="1"/>
    <col min="2322" max="2322" width="12.85546875" customWidth="1"/>
    <col min="2324" max="2324" width="17.85546875" customWidth="1"/>
    <col min="2325" max="2325" width="12.5703125" customWidth="1"/>
    <col min="2326" max="2326" width="12" customWidth="1"/>
    <col min="2327" max="2327" width="10.5703125" bestFit="1" customWidth="1"/>
    <col min="2328" max="2328" width="11.5703125" bestFit="1" customWidth="1"/>
    <col min="2562" max="2562" width="14.28515625" customWidth="1"/>
    <col min="2563" max="2563" width="10.140625" customWidth="1"/>
    <col min="2564" max="2564" width="11" customWidth="1"/>
    <col min="2565" max="2565" width="12.28515625" customWidth="1"/>
    <col min="2566" max="2566" width="11.7109375" customWidth="1"/>
    <col min="2567" max="2567" width="11.140625" customWidth="1"/>
    <col min="2571" max="2571" width="10.85546875" customWidth="1"/>
    <col min="2573" max="2573" width="11.28515625" customWidth="1"/>
    <col min="2574" max="2574" width="10.85546875" customWidth="1"/>
    <col min="2575" max="2575" width="14.7109375" customWidth="1"/>
    <col min="2576" max="2576" width="11.140625" customWidth="1"/>
    <col min="2577" max="2577" width="12.7109375" customWidth="1"/>
    <col min="2578" max="2578" width="12.85546875" customWidth="1"/>
    <col min="2580" max="2580" width="17.85546875" customWidth="1"/>
    <col min="2581" max="2581" width="12.5703125" customWidth="1"/>
    <col min="2582" max="2582" width="12" customWidth="1"/>
    <col min="2583" max="2583" width="10.5703125" bestFit="1" customWidth="1"/>
    <col min="2584" max="2584" width="11.5703125" bestFit="1" customWidth="1"/>
    <col min="2818" max="2818" width="14.28515625" customWidth="1"/>
    <col min="2819" max="2819" width="10.140625" customWidth="1"/>
    <col min="2820" max="2820" width="11" customWidth="1"/>
    <col min="2821" max="2821" width="12.28515625" customWidth="1"/>
    <col min="2822" max="2822" width="11.7109375" customWidth="1"/>
    <col min="2823" max="2823" width="11.140625" customWidth="1"/>
    <col min="2827" max="2827" width="10.85546875" customWidth="1"/>
    <col min="2829" max="2829" width="11.28515625" customWidth="1"/>
    <col min="2830" max="2830" width="10.85546875" customWidth="1"/>
    <col min="2831" max="2831" width="14.7109375" customWidth="1"/>
    <col min="2832" max="2832" width="11.140625" customWidth="1"/>
    <col min="2833" max="2833" width="12.7109375" customWidth="1"/>
    <col min="2834" max="2834" width="12.85546875" customWidth="1"/>
    <col min="2836" max="2836" width="17.85546875" customWidth="1"/>
    <col min="2837" max="2837" width="12.5703125" customWidth="1"/>
    <col min="2838" max="2838" width="12" customWidth="1"/>
    <col min="2839" max="2839" width="10.5703125" bestFit="1" customWidth="1"/>
    <col min="2840" max="2840" width="11.5703125" bestFit="1" customWidth="1"/>
    <col min="3074" max="3074" width="14.28515625" customWidth="1"/>
    <col min="3075" max="3075" width="10.140625" customWidth="1"/>
    <col min="3076" max="3076" width="11" customWidth="1"/>
    <col min="3077" max="3077" width="12.28515625" customWidth="1"/>
    <col min="3078" max="3078" width="11.7109375" customWidth="1"/>
    <col min="3079" max="3079" width="11.140625" customWidth="1"/>
    <col min="3083" max="3083" width="10.85546875" customWidth="1"/>
    <col min="3085" max="3085" width="11.28515625" customWidth="1"/>
    <col min="3086" max="3086" width="10.85546875" customWidth="1"/>
    <col min="3087" max="3087" width="14.7109375" customWidth="1"/>
    <col min="3088" max="3088" width="11.140625" customWidth="1"/>
    <col min="3089" max="3089" width="12.7109375" customWidth="1"/>
    <col min="3090" max="3090" width="12.85546875" customWidth="1"/>
    <col min="3092" max="3092" width="17.85546875" customWidth="1"/>
    <col min="3093" max="3093" width="12.5703125" customWidth="1"/>
    <col min="3094" max="3094" width="12" customWidth="1"/>
    <col min="3095" max="3095" width="10.5703125" bestFit="1" customWidth="1"/>
    <col min="3096" max="3096" width="11.5703125" bestFit="1" customWidth="1"/>
    <col min="3330" max="3330" width="14.28515625" customWidth="1"/>
    <col min="3331" max="3331" width="10.140625" customWidth="1"/>
    <col min="3332" max="3332" width="11" customWidth="1"/>
    <col min="3333" max="3333" width="12.28515625" customWidth="1"/>
    <col min="3334" max="3334" width="11.7109375" customWidth="1"/>
    <col min="3335" max="3335" width="11.140625" customWidth="1"/>
    <col min="3339" max="3339" width="10.85546875" customWidth="1"/>
    <col min="3341" max="3341" width="11.28515625" customWidth="1"/>
    <col min="3342" max="3342" width="10.85546875" customWidth="1"/>
    <col min="3343" max="3343" width="14.7109375" customWidth="1"/>
    <col min="3344" max="3344" width="11.140625" customWidth="1"/>
    <col min="3345" max="3345" width="12.7109375" customWidth="1"/>
    <col min="3346" max="3346" width="12.85546875" customWidth="1"/>
    <col min="3348" max="3348" width="17.85546875" customWidth="1"/>
    <col min="3349" max="3349" width="12.5703125" customWidth="1"/>
    <col min="3350" max="3350" width="12" customWidth="1"/>
    <col min="3351" max="3351" width="10.5703125" bestFit="1" customWidth="1"/>
    <col min="3352" max="3352" width="11.5703125" bestFit="1" customWidth="1"/>
    <col min="3586" max="3586" width="14.28515625" customWidth="1"/>
    <col min="3587" max="3587" width="10.140625" customWidth="1"/>
    <col min="3588" max="3588" width="11" customWidth="1"/>
    <col min="3589" max="3589" width="12.28515625" customWidth="1"/>
    <col min="3590" max="3590" width="11.7109375" customWidth="1"/>
    <col min="3591" max="3591" width="11.140625" customWidth="1"/>
    <col min="3595" max="3595" width="10.85546875" customWidth="1"/>
    <col min="3597" max="3597" width="11.28515625" customWidth="1"/>
    <col min="3598" max="3598" width="10.85546875" customWidth="1"/>
    <col min="3599" max="3599" width="14.7109375" customWidth="1"/>
    <col min="3600" max="3600" width="11.140625" customWidth="1"/>
    <col min="3601" max="3601" width="12.7109375" customWidth="1"/>
    <col min="3602" max="3602" width="12.85546875" customWidth="1"/>
    <col min="3604" max="3604" width="17.85546875" customWidth="1"/>
    <col min="3605" max="3605" width="12.5703125" customWidth="1"/>
    <col min="3606" max="3606" width="12" customWidth="1"/>
    <col min="3607" max="3607" width="10.5703125" bestFit="1" customWidth="1"/>
    <col min="3608" max="3608" width="11.5703125" bestFit="1" customWidth="1"/>
    <col min="3842" max="3842" width="14.28515625" customWidth="1"/>
    <col min="3843" max="3843" width="10.140625" customWidth="1"/>
    <col min="3844" max="3844" width="11" customWidth="1"/>
    <col min="3845" max="3845" width="12.28515625" customWidth="1"/>
    <col min="3846" max="3846" width="11.7109375" customWidth="1"/>
    <col min="3847" max="3847" width="11.140625" customWidth="1"/>
    <col min="3851" max="3851" width="10.85546875" customWidth="1"/>
    <col min="3853" max="3853" width="11.28515625" customWidth="1"/>
    <col min="3854" max="3854" width="10.85546875" customWidth="1"/>
    <col min="3855" max="3855" width="14.7109375" customWidth="1"/>
    <col min="3856" max="3856" width="11.140625" customWidth="1"/>
    <col min="3857" max="3857" width="12.7109375" customWidth="1"/>
    <col min="3858" max="3858" width="12.85546875" customWidth="1"/>
    <col min="3860" max="3860" width="17.85546875" customWidth="1"/>
    <col min="3861" max="3861" width="12.5703125" customWidth="1"/>
    <col min="3862" max="3862" width="12" customWidth="1"/>
    <col min="3863" max="3863" width="10.5703125" bestFit="1" customWidth="1"/>
    <col min="3864" max="3864" width="11.5703125" bestFit="1" customWidth="1"/>
    <col min="4098" max="4098" width="14.28515625" customWidth="1"/>
    <col min="4099" max="4099" width="10.140625" customWidth="1"/>
    <col min="4100" max="4100" width="11" customWidth="1"/>
    <col min="4101" max="4101" width="12.28515625" customWidth="1"/>
    <col min="4102" max="4102" width="11.7109375" customWidth="1"/>
    <col min="4103" max="4103" width="11.140625" customWidth="1"/>
    <col min="4107" max="4107" width="10.85546875" customWidth="1"/>
    <col min="4109" max="4109" width="11.28515625" customWidth="1"/>
    <col min="4110" max="4110" width="10.85546875" customWidth="1"/>
    <col min="4111" max="4111" width="14.7109375" customWidth="1"/>
    <col min="4112" max="4112" width="11.140625" customWidth="1"/>
    <col min="4113" max="4113" width="12.7109375" customWidth="1"/>
    <col min="4114" max="4114" width="12.85546875" customWidth="1"/>
    <col min="4116" max="4116" width="17.85546875" customWidth="1"/>
    <col min="4117" max="4117" width="12.5703125" customWidth="1"/>
    <col min="4118" max="4118" width="12" customWidth="1"/>
    <col min="4119" max="4119" width="10.5703125" bestFit="1" customWidth="1"/>
    <col min="4120" max="4120" width="11.5703125" bestFit="1" customWidth="1"/>
    <col min="4354" max="4354" width="14.28515625" customWidth="1"/>
    <col min="4355" max="4355" width="10.140625" customWidth="1"/>
    <col min="4356" max="4356" width="11" customWidth="1"/>
    <col min="4357" max="4357" width="12.28515625" customWidth="1"/>
    <col min="4358" max="4358" width="11.7109375" customWidth="1"/>
    <col min="4359" max="4359" width="11.140625" customWidth="1"/>
    <col min="4363" max="4363" width="10.85546875" customWidth="1"/>
    <col min="4365" max="4365" width="11.28515625" customWidth="1"/>
    <col min="4366" max="4366" width="10.85546875" customWidth="1"/>
    <col min="4367" max="4367" width="14.7109375" customWidth="1"/>
    <col min="4368" max="4368" width="11.140625" customWidth="1"/>
    <col min="4369" max="4369" width="12.7109375" customWidth="1"/>
    <col min="4370" max="4370" width="12.85546875" customWidth="1"/>
    <col min="4372" max="4372" width="17.85546875" customWidth="1"/>
    <col min="4373" max="4373" width="12.5703125" customWidth="1"/>
    <col min="4374" max="4374" width="12" customWidth="1"/>
    <col min="4375" max="4375" width="10.5703125" bestFit="1" customWidth="1"/>
    <col min="4376" max="4376" width="11.5703125" bestFit="1" customWidth="1"/>
    <col min="4610" max="4610" width="14.28515625" customWidth="1"/>
    <col min="4611" max="4611" width="10.140625" customWidth="1"/>
    <col min="4612" max="4612" width="11" customWidth="1"/>
    <col min="4613" max="4613" width="12.28515625" customWidth="1"/>
    <col min="4614" max="4614" width="11.7109375" customWidth="1"/>
    <col min="4615" max="4615" width="11.140625" customWidth="1"/>
    <col min="4619" max="4619" width="10.85546875" customWidth="1"/>
    <col min="4621" max="4621" width="11.28515625" customWidth="1"/>
    <col min="4622" max="4622" width="10.85546875" customWidth="1"/>
    <col min="4623" max="4623" width="14.7109375" customWidth="1"/>
    <col min="4624" max="4624" width="11.140625" customWidth="1"/>
    <col min="4625" max="4625" width="12.7109375" customWidth="1"/>
    <col min="4626" max="4626" width="12.85546875" customWidth="1"/>
    <col min="4628" max="4628" width="17.85546875" customWidth="1"/>
    <col min="4629" max="4629" width="12.5703125" customWidth="1"/>
    <col min="4630" max="4630" width="12" customWidth="1"/>
    <col min="4631" max="4631" width="10.5703125" bestFit="1" customWidth="1"/>
    <col min="4632" max="4632" width="11.5703125" bestFit="1" customWidth="1"/>
    <col min="4866" max="4866" width="14.28515625" customWidth="1"/>
    <col min="4867" max="4867" width="10.140625" customWidth="1"/>
    <col min="4868" max="4868" width="11" customWidth="1"/>
    <col min="4869" max="4869" width="12.28515625" customWidth="1"/>
    <col min="4870" max="4870" width="11.7109375" customWidth="1"/>
    <col min="4871" max="4871" width="11.140625" customWidth="1"/>
    <col min="4875" max="4875" width="10.85546875" customWidth="1"/>
    <col min="4877" max="4877" width="11.28515625" customWidth="1"/>
    <col min="4878" max="4878" width="10.85546875" customWidth="1"/>
    <col min="4879" max="4879" width="14.7109375" customWidth="1"/>
    <col min="4880" max="4880" width="11.140625" customWidth="1"/>
    <col min="4881" max="4881" width="12.7109375" customWidth="1"/>
    <col min="4882" max="4882" width="12.85546875" customWidth="1"/>
    <col min="4884" max="4884" width="17.85546875" customWidth="1"/>
    <col min="4885" max="4885" width="12.5703125" customWidth="1"/>
    <col min="4886" max="4886" width="12" customWidth="1"/>
    <col min="4887" max="4887" width="10.5703125" bestFit="1" customWidth="1"/>
    <col min="4888" max="4888" width="11.5703125" bestFit="1" customWidth="1"/>
    <col min="5122" max="5122" width="14.28515625" customWidth="1"/>
    <col min="5123" max="5123" width="10.140625" customWidth="1"/>
    <col min="5124" max="5124" width="11" customWidth="1"/>
    <col min="5125" max="5125" width="12.28515625" customWidth="1"/>
    <col min="5126" max="5126" width="11.7109375" customWidth="1"/>
    <col min="5127" max="5127" width="11.140625" customWidth="1"/>
    <col min="5131" max="5131" width="10.85546875" customWidth="1"/>
    <col min="5133" max="5133" width="11.28515625" customWidth="1"/>
    <col min="5134" max="5134" width="10.85546875" customWidth="1"/>
    <col min="5135" max="5135" width="14.7109375" customWidth="1"/>
    <col min="5136" max="5136" width="11.140625" customWidth="1"/>
    <col min="5137" max="5137" width="12.7109375" customWidth="1"/>
    <col min="5138" max="5138" width="12.85546875" customWidth="1"/>
    <col min="5140" max="5140" width="17.85546875" customWidth="1"/>
    <col min="5141" max="5141" width="12.5703125" customWidth="1"/>
    <col min="5142" max="5142" width="12" customWidth="1"/>
    <col min="5143" max="5143" width="10.5703125" bestFit="1" customWidth="1"/>
    <col min="5144" max="5144" width="11.5703125" bestFit="1" customWidth="1"/>
    <col min="5378" max="5378" width="14.28515625" customWidth="1"/>
    <col min="5379" max="5379" width="10.140625" customWidth="1"/>
    <col min="5380" max="5380" width="11" customWidth="1"/>
    <col min="5381" max="5381" width="12.28515625" customWidth="1"/>
    <col min="5382" max="5382" width="11.7109375" customWidth="1"/>
    <col min="5383" max="5383" width="11.140625" customWidth="1"/>
    <col min="5387" max="5387" width="10.85546875" customWidth="1"/>
    <col min="5389" max="5389" width="11.28515625" customWidth="1"/>
    <col min="5390" max="5390" width="10.85546875" customWidth="1"/>
    <col min="5391" max="5391" width="14.7109375" customWidth="1"/>
    <col min="5392" max="5392" width="11.140625" customWidth="1"/>
    <col min="5393" max="5393" width="12.7109375" customWidth="1"/>
    <col min="5394" max="5394" width="12.85546875" customWidth="1"/>
    <col min="5396" max="5396" width="17.85546875" customWidth="1"/>
    <col min="5397" max="5397" width="12.5703125" customWidth="1"/>
    <col min="5398" max="5398" width="12" customWidth="1"/>
    <col min="5399" max="5399" width="10.5703125" bestFit="1" customWidth="1"/>
    <col min="5400" max="5400" width="11.5703125" bestFit="1" customWidth="1"/>
    <col min="5634" max="5634" width="14.28515625" customWidth="1"/>
    <col min="5635" max="5635" width="10.140625" customWidth="1"/>
    <col min="5636" max="5636" width="11" customWidth="1"/>
    <col min="5637" max="5637" width="12.28515625" customWidth="1"/>
    <col min="5638" max="5638" width="11.7109375" customWidth="1"/>
    <col min="5639" max="5639" width="11.140625" customWidth="1"/>
    <col min="5643" max="5643" width="10.85546875" customWidth="1"/>
    <col min="5645" max="5645" width="11.28515625" customWidth="1"/>
    <col min="5646" max="5646" width="10.85546875" customWidth="1"/>
    <col min="5647" max="5647" width="14.7109375" customWidth="1"/>
    <col min="5648" max="5648" width="11.140625" customWidth="1"/>
    <col min="5649" max="5649" width="12.7109375" customWidth="1"/>
    <col min="5650" max="5650" width="12.85546875" customWidth="1"/>
    <col min="5652" max="5652" width="17.85546875" customWidth="1"/>
    <col min="5653" max="5653" width="12.5703125" customWidth="1"/>
    <col min="5654" max="5654" width="12" customWidth="1"/>
    <col min="5655" max="5655" width="10.5703125" bestFit="1" customWidth="1"/>
    <col min="5656" max="5656" width="11.5703125" bestFit="1" customWidth="1"/>
    <col min="5890" max="5890" width="14.28515625" customWidth="1"/>
    <col min="5891" max="5891" width="10.140625" customWidth="1"/>
    <col min="5892" max="5892" width="11" customWidth="1"/>
    <col min="5893" max="5893" width="12.28515625" customWidth="1"/>
    <col min="5894" max="5894" width="11.7109375" customWidth="1"/>
    <col min="5895" max="5895" width="11.140625" customWidth="1"/>
    <col min="5899" max="5899" width="10.85546875" customWidth="1"/>
    <col min="5901" max="5901" width="11.28515625" customWidth="1"/>
    <col min="5902" max="5902" width="10.85546875" customWidth="1"/>
    <col min="5903" max="5903" width="14.7109375" customWidth="1"/>
    <col min="5904" max="5904" width="11.140625" customWidth="1"/>
    <col min="5905" max="5905" width="12.7109375" customWidth="1"/>
    <col min="5906" max="5906" width="12.85546875" customWidth="1"/>
    <col min="5908" max="5908" width="17.85546875" customWidth="1"/>
    <col min="5909" max="5909" width="12.5703125" customWidth="1"/>
    <col min="5910" max="5910" width="12" customWidth="1"/>
    <col min="5911" max="5911" width="10.5703125" bestFit="1" customWidth="1"/>
    <col min="5912" max="5912" width="11.5703125" bestFit="1" customWidth="1"/>
    <col min="6146" max="6146" width="14.28515625" customWidth="1"/>
    <col min="6147" max="6147" width="10.140625" customWidth="1"/>
    <col min="6148" max="6148" width="11" customWidth="1"/>
    <col min="6149" max="6149" width="12.28515625" customWidth="1"/>
    <col min="6150" max="6150" width="11.7109375" customWidth="1"/>
    <col min="6151" max="6151" width="11.140625" customWidth="1"/>
    <col min="6155" max="6155" width="10.85546875" customWidth="1"/>
    <col min="6157" max="6157" width="11.28515625" customWidth="1"/>
    <col min="6158" max="6158" width="10.85546875" customWidth="1"/>
    <col min="6159" max="6159" width="14.7109375" customWidth="1"/>
    <col min="6160" max="6160" width="11.140625" customWidth="1"/>
    <col min="6161" max="6161" width="12.7109375" customWidth="1"/>
    <col min="6162" max="6162" width="12.85546875" customWidth="1"/>
    <col min="6164" max="6164" width="17.85546875" customWidth="1"/>
    <col min="6165" max="6165" width="12.5703125" customWidth="1"/>
    <col min="6166" max="6166" width="12" customWidth="1"/>
    <col min="6167" max="6167" width="10.5703125" bestFit="1" customWidth="1"/>
    <col min="6168" max="6168" width="11.5703125" bestFit="1" customWidth="1"/>
    <col min="6402" max="6402" width="14.28515625" customWidth="1"/>
    <col min="6403" max="6403" width="10.140625" customWidth="1"/>
    <col min="6404" max="6404" width="11" customWidth="1"/>
    <col min="6405" max="6405" width="12.28515625" customWidth="1"/>
    <col min="6406" max="6406" width="11.7109375" customWidth="1"/>
    <col min="6407" max="6407" width="11.140625" customWidth="1"/>
    <col min="6411" max="6411" width="10.85546875" customWidth="1"/>
    <col min="6413" max="6413" width="11.28515625" customWidth="1"/>
    <col min="6414" max="6414" width="10.85546875" customWidth="1"/>
    <col min="6415" max="6415" width="14.7109375" customWidth="1"/>
    <col min="6416" max="6416" width="11.140625" customWidth="1"/>
    <col min="6417" max="6417" width="12.7109375" customWidth="1"/>
    <col min="6418" max="6418" width="12.85546875" customWidth="1"/>
    <col min="6420" max="6420" width="17.85546875" customWidth="1"/>
    <col min="6421" max="6421" width="12.5703125" customWidth="1"/>
    <col min="6422" max="6422" width="12" customWidth="1"/>
    <col min="6423" max="6423" width="10.5703125" bestFit="1" customWidth="1"/>
    <col min="6424" max="6424" width="11.5703125" bestFit="1" customWidth="1"/>
    <col min="6658" max="6658" width="14.28515625" customWidth="1"/>
    <col min="6659" max="6659" width="10.140625" customWidth="1"/>
    <col min="6660" max="6660" width="11" customWidth="1"/>
    <col min="6661" max="6661" width="12.28515625" customWidth="1"/>
    <col min="6662" max="6662" width="11.7109375" customWidth="1"/>
    <col min="6663" max="6663" width="11.140625" customWidth="1"/>
    <col min="6667" max="6667" width="10.85546875" customWidth="1"/>
    <col min="6669" max="6669" width="11.28515625" customWidth="1"/>
    <col min="6670" max="6670" width="10.85546875" customWidth="1"/>
    <col min="6671" max="6671" width="14.7109375" customWidth="1"/>
    <col min="6672" max="6672" width="11.140625" customWidth="1"/>
    <col min="6673" max="6673" width="12.7109375" customWidth="1"/>
    <col min="6674" max="6674" width="12.85546875" customWidth="1"/>
    <col min="6676" max="6676" width="17.85546875" customWidth="1"/>
    <col min="6677" max="6677" width="12.5703125" customWidth="1"/>
    <col min="6678" max="6678" width="12" customWidth="1"/>
    <col min="6679" max="6679" width="10.5703125" bestFit="1" customWidth="1"/>
    <col min="6680" max="6680" width="11.5703125" bestFit="1" customWidth="1"/>
    <col min="6914" max="6914" width="14.28515625" customWidth="1"/>
    <col min="6915" max="6915" width="10.140625" customWidth="1"/>
    <col min="6916" max="6916" width="11" customWidth="1"/>
    <col min="6917" max="6917" width="12.28515625" customWidth="1"/>
    <col min="6918" max="6918" width="11.7109375" customWidth="1"/>
    <col min="6919" max="6919" width="11.140625" customWidth="1"/>
    <col min="6923" max="6923" width="10.85546875" customWidth="1"/>
    <col min="6925" max="6925" width="11.28515625" customWidth="1"/>
    <col min="6926" max="6926" width="10.85546875" customWidth="1"/>
    <col min="6927" max="6927" width="14.7109375" customWidth="1"/>
    <col min="6928" max="6928" width="11.140625" customWidth="1"/>
    <col min="6929" max="6929" width="12.7109375" customWidth="1"/>
    <col min="6930" max="6930" width="12.85546875" customWidth="1"/>
    <col min="6932" max="6932" width="17.85546875" customWidth="1"/>
    <col min="6933" max="6933" width="12.5703125" customWidth="1"/>
    <col min="6934" max="6934" width="12" customWidth="1"/>
    <col min="6935" max="6935" width="10.5703125" bestFit="1" customWidth="1"/>
    <col min="6936" max="6936" width="11.5703125" bestFit="1" customWidth="1"/>
    <col min="7170" max="7170" width="14.28515625" customWidth="1"/>
    <col min="7171" max="7171" width="10.140625" customWidth="1"/>
    <col min="7172" max="7172" width="11" customWidth="1"/>
    <col min="7173" max="7173" width="12.28515625" customWidth="1"/>
    <col min="7174" max="7174" width="11.7109375" customWidth="1"/>
    <col min="7175" max="7175" width="11.140625" customWidth="1"/>
    <col min="7179" max="7179" width="10.85546875" customWidth="1"/>
    <col min="7181" max="7181" width="11.28515625" customWidth="1"/>
    <col min="7182" max="7182" width="10.85546875" customWidth="1"/>
    <col min="7183" max="7183" width="14.7109375" customWidth="1"/>
    <col min="7184" max="7184" width="11.140625" customWidth="1"/>
    <col min="7185" max="7185" width="12.7109375" customWidth="1"/>
    <col min="7186" max="7186" width="12.85546875" customWidth="1"/>
    <col min="7188" max="7188" width="17.85546875" customWidth="1"/>
    <col min="7189" max="7189" width="12.5703125" customWidth="1"/>
    <col min="7190" max="7190" width="12" customWidth="1"/>
    <col min="7191" max="7191" width="10.5703125" bestFit="1" customWidth="1"/>
    <col min="7192" max="7192" width="11.5703125" bestFit="1" customWidth="1"/>
    <col min="7426" max="7426" width="14.28515625" customWidth="1"/>
    <col min="7427" max="7427" width="10.140625" customWidth="1"/>
    <col min="7428" max="7428" width="11" customWidth="1"/>
    <col min="7429" max="7429" width="12.28515625" customWidth="1"/>
    <col min="7430" max="7430" width="11.7109375" customWidth="1"/>
    <col min="7431" max="7431" width="11.140625" customWidth="1"/>
    <col min="7435" max="7435" width="10.85546875" customWidth="1"/>
    <col min="7437" max="7437" width="11.28515625" customWidth="1"/>
    <col min="7438" max="7438" width="10.85546875" customWidth="1"/>
    <col min="7439" max="7439" width="14.7109375" customWidth="1"/>
    <col min="7440" max="7440" width="11.140625" customWidth="1"/>
    <col min="7441" max="7441" width="12.7109375" customWidth="1"/>
    <col min="7442" max="7442" width="12.85546875" customWidth="1"/>
    <col min="7444" max="7444" width="17.85546875" customWidth="1"/>
    <col min="7445" max="7445" width="12.5703125" customWidth="1"/>
    <col min="7446" max="7446" width="12" customWidth="1"/>
    <col min="7447" max="7447" width="10.5703125" bestFit="1" customWidth="1"/>
    <col min="7448" max="7448" width="11.5703125" bestFit="1" customWidth="1"/>
    <col min="7682" max="7682" width="14.28515625" customWidth="1"/>
    <col min="7683" max="7683" width="10.140625" customWidth="1"/>
    <col min="7684" max="7684" width="11" customWidth="1"/>
    <col min="7685" max="7685" width="12.28515625" customWidth="1"/>
    <col min="7686" max="7686" width="11.7109375" customWidth="1"/>
    <col min="7687" max="7687" width="11.140625" customWidth="1"/>
    <col min="7691" max="7691" width="10.85546875" customWidth="1"/>
    <col min="7693" max="7693" width="11.28515625" customWidth="1"/>
    <col min="7694" max="7694" width="10.85546875" customWidth="1"/>
    <col min="7695" max="7695" width="14.7109375" customWidth="1"/>
    <col min="7696" max="7696" width="11.140625" customWidth="1"/>
    <col min="7697" max="7697" width="12.7109375" customWidth="1"/>
    <col min="7698" max="7698" width="12.85546875" customWidth="1"/>
    <col min="7700" max="7700" width="17.85546875" customWidth="1"/>
    <col min="7701" max="7701" width="12.5703125" customWidth="1"/>
    <col min="7702" max="7702" width="12" customWidth="1"/>
    <col min="7703" max="7703" width="10.5703125" bestFit="1" customWidth="1"/>
    <col min="7704" max="7704" width="11.5703125" bestFit="1" customWidth="1"/>
    <col min="7938" max="7938" width="14.28515625" customWidth="1"/>
    <col min="7939" max="7939" width="10.140625" customWidth="1"/>
    <col min="7940" max="7940" width="11" customWidth="1"/>
    <col min="7941" max="7941" width="12.28515625" customWidth="1"/>
    <col min="7942" max="7942" width="11.7109375" customWidth="1"/>
    <col min="7943" max="7943" width="11.140625" customWidth="1"/>
    <col min="7947" max="7947" width="10.85546875" customWidth="1"/>
    <col min="7949" max="7949" width="11.28515625" customWidth="1"/>
    <col min="7950" max="7950" width="10.85546875" customWidth="1"/>
    <col min="7951" max="7951" width="14.7109375" customWidth="1"/>
    <col min="7952" max="7952" width="11.140625" customWidth="1"/>
    <col min="7953" max="7953" width="12.7109375" customWidth="1"/>
    <col min="7954" max="7954" width="12.85546875" customWidth="1"/>
    <col min="7956" max="7956" width="17.85546875" customWidth="1"/>
    <col min="7957" max="7957" width="12.5703125" customWidth="1"/>
    <col min="7958" max="7958" width="12" customWidth="1"/>
    <col min="7959" max="7959" width="10.5703125" bestFit="1" customWidth="1"/>
    <col min="7960" max="7960" width="11.5703125" bestFit="1" customWidth="1"/>
    <col min="8194" max="8194" width="14.28515625" customWidth="1"/>
    <col min="8195" max="8195" width="10.140625" customWidth="1"/>
    <col min="8196" max="8196" width="11" customWidth="1"/>
    <col min="8197" max="8197" width="12.28515625" customWidth="1"/>
    <col min="8198" max="8198" width="11.7109375" customWidth="1"/>
    <col min="8199" max="8199" width="11.140625" customWidth="1"/>
    <col min="8203" max="8203" width="10.85546875" customWidth="1"/>
    <col min="8205" max="8205" width="11.28515625" customWidth="1"/>
    <col min="8206" max="8206" width="10.85546875" customWidth="1"/>
    <col min="8207" max="8207" width="14.7109375" customWidth="1"/>
    <col min="8208" max="8208" width="11.140625" customWidth="1"/>
    <col min="8209" max="8209" width="12.7109375" customWidth="1"/>
    <col min="8210" max="8210" width="12.85546875" customWidth="1"/>
    <col min="8212" max="8212" width="17.85546875" customWidth="1"/>
    <col min="8213" max="8213" width="12.5703125" customWidth="1"/>
    <col min="8214" max="8214" width="12" customWidth="1"/>
    <col min="8215" max="8215" width="10.5703125" bestFit="1" customWidth="1"/>
    <col min="8216" max="8216" width="11.5703125" bestFit="1" customWidth="1"/>
    <col min="8450" max="8450" width="14.28515625" customWidth="1"/>
    <col min="8451" max="8451" width="10.140625" customWidth="1"/>
    <col min="8452" max="8452" width="11" customWidth="1"/>
    <col min="8453" max="8453" width="12.28515625" customWidth="1"/>
    <col min="8454" max="8454" width="11.7109375" customWidth="1"/>
    <col min="8455" max="8455" width="11.140625" customWidth="1"/>
    <col min="8459" max="8459" width="10.85546875" customWidth="1"/>
    <col min="8461" max="8461" width="11.28515625" customWidth="1"/>
    <col min="8462" max="8462" width="10.85546875" customWidth="1"/>
    <col min="8463" max="8463" width="14.7109375" customWidth="1"/>
    <col min="8464" max="8464" width="11.140625" customWidth="1"/>
    <col min="8465" max="8465" width="12.7109375" customWidth="1"/>
    <col min="8466" max="8466" width="12.85546875" customWidth="1"/>
    <col min="8468" max="8468" width="17.85546875" customWidth="1"/>
    <col min="8469" max="8469" width="12.5703125" customWidth="1"/>
    <col min="8470" max="8470" width="12" customWidth="1"/>
    <col min="8471" max="8471" width="10.5703125" bestFit="1" customWidth="1"/>
    <col min="8472" max="8472" width="11.5703125" bestFit="1" customWidth="1"/>
    <col min="8706" max="8706" width="14.28515625" customWidth="1"/>
    <col min="8707" max="8707" width="10.140625" customWidth="1"/>
    <col min="8708" max="8708" width="11" customWidth="1"/>
    <col min="8709" max="8709" width="12.28515625" customWidth="1"/>
    <col min="8710" max="8710" width="11.7109375" customWidth="1"/>
    <col min="8711" max="8711" width="11.140625" customWidth="1"/>
    <col min="8715" max="8715" width="10.85546875" customWidth="1"/>
    <col min="8717" max="8717" width="11.28515625" customWidth="1"/>
    <col min="8718" max="8718" width="10.85546875" customWidth="1"/>
    <col min="8719" max="8719" width="14.7109375" customWidth="1"/>
    <col min="8720" max="8720" width="11.140625" customWidth="1"/>
    <col min="8721" max="8721" width="12.7109375" customWidth="1"/>
    <col min="8722" max="8722" width="12.85546875" customWidth="1"/>
    <col min="8724" max="8724" width="17.85546875" customWidth="1"/>
    <col min="8725" max="8725" width="12.5703125" customWidth="1"/>
    <col min="8726" max="8726" width="12" customWidth="1"/>
    <col min="8727" max="8727" width="10.5703125" bestFit="1" customWidth="1"/>
    <col min="8728" max="8728" width="11.5703125" bestFit="1" customWidth="1"/>
    <col min="8962" max="8962" width="14.28515625" customWidth="1"/>
    <col min="8963" max="8963" width="10.140625" customWidth="1"/>
    <col min="8964" max="8964" width="11" customWidth="1"/>
    <col min="8965" max="8965" width="12.28515625" customWidth="1"/>
    <col min="8966" max="8966" width="11.7109375" customWidth="1"/>
    <col min="8967" max="8967" width="11.140625" customWidth="1"/>
    <col min="8971" max="8971" width="10.85546875" customWidth="1"/>
    <col min="8973" max="8973" width="11.28515625" customWidth="1"/>
    <col min="8974" max="8974" width="10.85546875" customWidth="1"/>
    <col min="8975" max="8975" width="14.7109375" customWidth="1"/>
    <col min="8976" max="8976" width="11.140625" customWidth="1"/>
    <col min="8977" max="8977" width="12.7109375" customWidth="1"/>
    <col min="8978" max="8978" width="12.85546875" customWidth="1"/>
    <col min="8980" max="8980" width="17.85546875" customWidth="1"/>
    <col min="8981" max="8981" width="12.5703125" customWidth="1"/>
    <col min="8982" max="8982" width="12" customWidth="1"/>
    <col min="8983" max="8983" width="10.5703125" bestFit="1" customWidth="1"/>
    <col min="8984" max="8984" width="11.5703125" bestFit="1" customWidth="1"/>
    <col min="9218" max="9218" width="14.28515625" customWidth="1"/>
    <col min="9219" max="9219" width="10.140625" customWidth="1"/>
    <col min="9220" max="9220" width="11" customWidth="1"/>
    <col min="9221" max="9221" width="12.28515625" customWidth="1"/>
    <col min="9222" max="9222" width="11.7109375" customWidth="1"/>
    <col min="9223" max="9223" width="11.140625" customWidth="1"/>
    <col min="9227" max="9227" width="10.85546875" customWidth="1"/>
    <col min="9229" max="9229" width="11.28515625" customWidth="1"/>
    <col min="9230" max="9230" width="10.85546875" customWidth="1"/>
    <col min="9231" max="9231" width="14.7109375" customWidth="1"/>
    <col min="9232" max="9232" width="11.140625" customWidth="1"/>
    <col min="9233" max="9233" width="12.7109375" customWidth="1"/>
    <col min="9234" max="9234" width="12.85546875" customWidth="1"/>
    <col min="9236" max="9236" width="17.85546875" customWidth="1"/>
    <col min="9237" max="9237" width="12.5703125" customWidth="1"/>
    <col min="9238" max="9238" width="12" customWidth="1"/>
    <col min="9239" max="9239" width="10.5703125" bestFit="1" customWidth="1"/>
    <col min="9240" max="9240" width="11.5703125" bestFit="1" customWidth="1"/>
    <col min="9474" max="9474" width="14.28515625" customWidth="1"/>
    <col min="9475" max="9475" width="10.140625" customWidth="1"/>
    <col min="9476" max="9476" width="11" customWidth="1"/>
    <col min="9477" max="9477" width="12.28515625" customWidth="1"/>
    <col min="9478" max="9478" width="11.7109375" customWidth="1"/>
    <col min="9479" max="9479" width="11.140625" customWidth="1"/>
    <col min="9483" max="9483" width="10.85546875" customWidth="1"/>
    <col min="9485" max="9485" width="11.28515625" customWidth="1"/>
    <col min="9486" max="9486" width="10.85546875" customWidth="1"/>
    <col min="9487" max="9487" width="14.7109375" customWidth="1"/>
    <col min="9488" max="9488" width="11.140625" customWidth="1"/>
    <col min="9489" max="9489" width="12.7109375" customWidth="1"/>
    <col min="9490" max="9490" width="12.85546875" customWidth="1"/>
    <col min="9492" max="9492" width="17.85546875" customWidth="1"/>
    <col min="9493" max="9493" width="12.5703125" customWidth="1"/>
    <col min="9494" max="9494" width="12" customWidth="1"/>
    <col min="9495" max="9495" width="10.5703125" bestFit="1" customWidth="1"/>
    <col min="9496" max="9496" width="11.5703125" bestFit="1" customWidth="1"/>
    <col min="9730" max="9730" width="14.28515625" customWidth="1"/>
    <col min="9731" max="9731" width="10.140625" customWidth="1"/>
    <col min="9732" max="9732" width="11" customWidth="1"/>
    <col min="9733" max="9733" width="12.28515625" customWidth="1"/>
    <col min="9734" max="9734" width="11.7109375" customWidth="1"/>
    <col min="9735" max="9735" width="11.140625" customWidth="1"/>
    <col min="9739" max="9739" width="10.85546875" customWidth="1"/>
    <col min="9741" max="9741" width="11.28515625" customWidth="1"/>
    <col min="9742" max="9742" width="10.85546875" customWidth="1"/>
    <col min="9743" max="9743" width="14.7109375" customWidth="1"/>
    <col min="9744" max="9744" width="11.140625" customWidth="1"/>
    <col min="9745" max="9745" width="12.7109375" customWidth="1"/>
    <col min="9746" max="9746" width="12.85546875" customWidth="1"/>
    <col min="9748" max="9748" width="17.85546875" customWidth="1"/>
    <col min="9749" max="9749" width="12.5703125" customWidth="1"/>
    <col min="9750" max="9750" width="12" customWidth="1"/>
    <col min="9751" max="9751" width="10.5703125" bestFit="1" customWidth="1"/>
    <col min="9752" max="9752" width="11.5703125" bestFit="1" customWidth="1"/>
    <col min="9986" max="9986" width="14.28515625" customWidth="1"/>
    <col min="9987" max="9987" width="10.140625" customWidth="1"/>
    <col min="9988" max="9988" width="11" customWidth="1"/>
    <col min="9989" max="9989" width="12.28515625" customWidth="1"/>
    <col min="9990" max="9990" width="11.7109375" customWidth="1"/>
    <col min="9991" max="9991" width="11.140625" customWidth="1"/>
    <col min="9995" max="9995" width="10.85546875" customWidth="1"/>
    <col min="9997" max="9997" width="11.28515625" customWidth="1"/>
    <col min="9998" max="9998" width="10.85546875" customWidth="1"/>
    <col min="9999" max="9999" width="14.7109375" customWidth="1"/>
    <col min="10000" max="10000" width="11.140625" customWidth="1"/>
    <col min="10001" max="10001" width="12.7109375" customWidth="1"/>
    <col min="10002" max="10002" width="12.85546875" customWidth="1"/>
    <col min="10004" max="10004" width="17.85546875" customWidth="1"/>
    <col min="10005" max="10005" width="12.5703125" customWidth="1"/>
    <col min="10006" max="10006" width="12" customWidth="1"/>
    <col min="10007" max="10007" width="10.5703125" bestFit="1" customWidth="1"/>
    <col min="10008" max="10008" width="11.5703125" bestFit="1" customWidth="1"/>
    <col min="10242" max="10242" width="14.28515625" customWidth="1"/>
    <col min="10243" max="10243" width="10.140625" customWidth="1"/>
    <col min="10244" max="10244" width="11" customWidth="1"/>
    <col min="10245" max="10245" width="12.28515625" customWidth="1"/>
    <col min="10246" max="10246" width="11.7109375" customWidth="1"/>
    <col min="10247" max="10247" width="11.140625" customWidth="1"/>
    <col min="10251" max="10251" width="10.85546875" customWidth="1"/>
    <col min="10253" max="10253" width="11.28515625" customWidth="1"/>
    <col min="10254" max="10254" width="10.85546875" customWidth="1"/>
    <col min="10255" max="10255" width="14.7109375" customWidth="1"/>
    <col min="10256" max="10256" width="11.140625" customWidth="1"/>
    <col min="10257" max="10257" width="12.7109375" customWidth="1"/>
    <col min="10258" max="10258" width="12.85546875" customWidth="1"/>
    <col min="10260" max="10260" width="17.85546875" customWidth="1"/>
    <col min="10261" max="10261" width="12.5703125" customWidth="1"/>
    <col min="10262" max="10262" width="12" customWidth="1"/>
    <col min="10263" max="10263" width="10.5703125" bestFit="1" customWidth="1"/>
    <col min="10264" max="10264" width="11.5703125" bestFit="1" customWidth="1"/>
    <col min="10498" max="10498" width="14.28515625" customWidth="1"/>
    <col min="10499" max="10499" width="10.140625" customWidth="1"/>
    <col min="10500" max="10500" width="11" customWidth="1"/>
    <col min="10501" max="10501" width="12.28515625" customWidth="1"/>
    <col min="10502" max="10502" width="11.7109375" customWidth="1"/>
    <col min="10503" max="10503" width="11.140625" customWidth="1"/>
    <col min="10507" max="10507" width="10.85546875" customWidth="1"/>
    <col min="10509" max="10509" width="11.28515625" customWidth="1"/>
    <col min="10510" max="10510" width="10.85546875" customWidth="1"/>
    <col min="10511" max="10511" width="14.7109375" customWidth="1"/>
    <col min="10512" max="10512" width="11.140625" customWidth="1"/>
    <col min="10513" max="10513" width="12.7109375" customWidth="1"/>
    <col min="10514" max="10514" width="12.85546875" customWidth="1"/>
    <col min="10516" max="10516" width="17.85546875" customWidth="1"/>
    <col min="10517" max="10517" width="12.5703125" customWidth="1"/>
    <col min="10518" max="10518" width="12" customWidth="1"/>
    <col min="10519" max="10519" width="10.5703125" bestFit="1" customWidth="1"/>
    <col min="10520" max="10520" width="11.5703125" bestFit="1" customWidth="1"/>
    <col min="10754" max="10754" width="14.28515625" customWidth="1"/>
    <col min="10755" max="10755" width="10.140625" customWidth="1"/>
    <col min="10756" max="10756" width="11" customWidth="1"/>
    <col min="10757" max="10757" width="12.28515625" customWidth="1"/>
    <col min="10758" max="10758" width="11.7109375" customWidth="1"/>
    <col min="10759" max="10759" width="11.140625" customWidth="1"/>
    <col min="10763" max="10763" width="10.85546875" customWidth="1"/>
    <col min="10765" max="10765" width="11.28515625" customWidth="1"/>
    <col min="10766" max="10766" width="10.85546875" customWidth="1"/>
    <col min="10767" max="10767" width="14.7109375" customWidth="1"/>
    <col min="10768" max="10768" width="11.140625" customWidth="1"/>
    <col min="10769" max="10769" width="12.7109375" customWidth="1"/>
    <col min="10770" max="10770" width="12.85546875" customWidth="1"/>
    <col min="10772" max="10772" width="17.85546875" customWidth="1"/>
    <col min="10773" max="10773" width="12.5703125" customWidth="1"/>
    <col min="10774" max="10774" width="12" customWidth="1"/>
    <col min="10775" max="10775" width="10.5703125" bestFit="1" customWidth="1"/>
    <col min="10776" max="10776" width="11.5703125" bestFit="1" customWidth="1"/>
    <col min="11010" max="11010" width="14.28515625" customWidth="1"/>
    <col min="11011" max="11011" width="10.140625" customWidth="1"/>
    <col min="11012" max="11012" width="11" customWidth="1"/>
    <col min="11013" max="11013" width="12.28515625" customWidth="1"/>
    <col min="11014" max="11014" width="11.7109375" customWidth="1"/>
    <col min="11015" max="11015" width="11.140625" customWidth="1"/>
    <col min="11019" max="11019" width="10.85546875" customWidth="1"/>
    <col min="11021" max="11021" width="11.28515625" customWidth="1"/>
    <col min="11022" max="11022" width="10.85546875" customWidth="1"/>
    <col min="11023" max="11023" width="14.7109375" customWidth="1"/>
    <col min="11024" max="11024" width="11.140625" customWidth="1"/>
    <col min="11025" max="11025" width="12.7109375" customWidth="1"/>
    <col min="11026" max="11026" width="12.85546875" customWidth="1"/>
    <col min="11028" max="11028" width="17.85546875" customWidth="1"/>
    <col min="11029" max="11029" width="12.5703125" customWidth="1"/>
    <col min="11030" max="11030" width="12" customWidth="1"/>
    <col min="11031" max="11031" width="10.5703125" bestFit="1" customWidth="1"/>
    <col min="11032" max="11032" width="11.5703125" bestFit="1" customWidth="1"/>
    <col min="11266" max="11266" width="14.28515625" customWidth="1"/>
    <col min="11267" max="11267" width="10.140625" customWidth="1"/>
    <col min="11268" max="11268" width="11" customWidth="1"/>
    <col min="11269" max="11269" width="12.28515625" customWidth="1"/>
    <col min="11270" max="11270" width="11.7109375" customWidth="1"/>
    <col min="11271" max="11271" width="11.140625" customWidth="1"/>
    <col min="11275" max="11275" width="10.85546875" customWidth="1"/>
    <col min="11277" max="11277" width="11.28515625" customWidth="1"/>
    <col min="11278" max="11278" width="10.85546875" customWidth="1"/>
    <col min="11279" max="11279" width="14.7109375" customWidth="1"/>
    <col min="11280" max="11280" width="11.140625" customWidth="1"/>
    <col min="11281" max="11281" width="12.7109375" customWidth="1"/>
    <col min="11282" max="11282" width="12.85546875" customWidth="1"/>
    <col min="11284" max="11284" width="17.85546875" customWidth="1"/>
    <col min="11285" max="11285" width="12.5703125" customWidth="1"/>
    <col min="11286" max="11286" width="12" customWidth="1"/>
    <col min="11287" max="11287" width="10.5703125" bestFit="1" customWidth="1"/>
    <col min="11288" max="11288" width="11.5703125" bestFit="1" customWidth="1"/>
    <col min="11522" max="11522" width="14.28515625" customWidth="1"/>
    <col min="11523" max="11523" width="10.140625" customWidth="1"/>
    <col min="11524" max="11524" width="11" customWidth="1"/>
    <col min="11525" max="11525" width="12.28515625" customWidth="1"/>
    <col min="11526" max="11526" width="11.7109375" customWidth="1"/>
    <col min="11527" max="11527" width="11.140625" customWidth="1"/>
    <col min="11531" max="11531" width="10.85546875" customWidth="1"/>
    <col min="11533" max="11533" width="11.28515625" customWidth="1"/>
    <col min="11534" max="11534" width="10.85546875" customWidth="1"/>
    <col min="11535" max="11535" width="14.7109375" customWidth="1"/>
    <col min="11536" max="11536" width="11.140625" customWidth="1"/>
    <col min="11537" max="11537" width="12.7109375" customWidth="1"/>
    <col min="11538" max="11538" width="12.85546875" customWidth="1"/>
    <col min="11540" max="11540" width="17.85546875" customWidth="1"/>
    <col min="11541" max="11541" width="12.5703125" customWidth="1"/>
    <col min="11542" max="11542" width="12" customWidth="1"/>
    <col min="11543" max="11543" width="10.5703125" bestFit="1" customWidth="1"/>
    <col min="11544" max="11544" width="11.5703125" bestFit="1" customWidth="1"/>
    <col min="11778" max="11778" width="14.28515625" customWidth="1"/>
    <col min="11779" max="11779" width="10.140625" customWidth="1"/>
    <col min="11780" max="11780" width="11" customWidth="1"/>
    <col min="11781" max="11781" width="12.28515625" customWidth="1"/>
    <col min="11782" max="11782" width="11.7109375" customWidth="1"/>
    <col min="11783" max="11783" width="11.140625" customWidth="1"/>
    <col min="11787" max="11787" width="10.85546875" customWidth="1"/>
    <col min="11789" max="11789" width="11.28515625" customWidth="1"/>
    <col min="11790" max="11790" width="10.85546875" customWidth="1"/>
    <col min="11791" max="11791" width="14.7109375" customWidth="1"/>
    <col min="11792" max="11792" width="11.140625" customWidth="1"/>
    <col min="11793" max="11793" width="12.7109375" customWidth="1"/>
    <col min="11794" max="11794" width="12.85546875" customWidth="1"/>
    <col min="11796" max="11796" width="17.85546875" customWidth="1"/>
    <col min="11797" max="11797" width="12.5703125" customWidth="1"/>
    <col min="11798" max="11798" width="12" customWidth="1"/>
    <col min="11799" max="11799" width="10.5703125" bestFit="1" customWidth="1"/>
    <col min="11800" max="11800" width="11.5703125" bestFit="1" customWidth="1"/>
    <col min="12034" max="12034" width="14.28515625" customWidth="1"/>
    <col min="12035" max="12035" width="10.140625" customWidth="1"/>
    <col min="12036" max="12036" width="11" customWidth="1"/>
    <col min="12037" max="12037" width="12.28515625" customWidth="1"/>
    <col min="12038" max="12038" width="11.7109375" customWidth="1"/>
    <col min="12039" max="12039" width="11.140625" customWidth="1"/>
    <col min="12043" max="12043" width="10.85546875" customWidth="1"/>
    <col min="12045" max="12045" width="11.28515625" customWidth="1"/>
    <col min="12046" max="12046" width="10.85546875" customWidth="1"/>
    <col min="12047" max="12047" width="14.7109375" customWidth="1"/>
    <col min="12048" max="12048" width="11.140625" customWidth="1"/>
    <col min="12049" max="12049" width="12.7109375" customWidth="1"/>
    <col min="12050" max="12050" width="12.85546875" customWidth="1"/>
    <col min="12052" max="12052" width="17.85546875" customWidth="1"/>
    <col min="12053" max="12053" width="12.5703125" customWidth="1"/>
    <col min="12054" max="12054" width="12" customWidth="1"/>
    <col min="12055" max="12055" width="10.5703125" bestFit="1" customWidth="1"/>
    <col min="12056" max="12056" width="11.5703125" bestFit="1" customWidth="1"/>
    <col min="12290" max="12290" width="14.28515625" customWidth="1"/>
    <col min="12291" max="12291" width="10.140625" customWidth="1"/>
    <col min="12292" max="12292" width="11" customWidth="1"/>
    <col min="12293" max="12293" width="12.28515625" customWidth="1"/>
    <col min="12294" max="12294" width="11.7109375" customWidth="1"/>
    <col min="12295" max="12295" width="11.140625" customWidth="1"/>
    <col min="12299" max="12299" width="10.85546875" customWidth="1"/>
    <col min="12301" max="12301" width="11.28515625" customWidth="1"/>
    <col min="12302" max="12302" width="10.85546875" customWidth="1"/>
    <col min="12303" max="12303" width="14.7109375" customWidth="1"/>
    <col min="12304" max="12304" width="11.140625" customWidth="1"/>
    <col min="12305" max="12305" width="12.7109375" customWidth="1"/>
    <col min="12306" max="12306" width="12.85546875" customWidth="1"/>
    <col min="12308" max="12308" width="17.85546875" customWidth="1"/>
    <col min="12309" max="12309" width="12.5703125" customWidth="1"/>
    <col min="12310" max="12310" width="12" customWidth="1"/>
    <col min="12311" max="12311" width="10.5703125" bestFit="1" customWidth="1"/>
    <col min="12312" max="12312" width="11.5703125" bestFit="1" customWidth="1"/>
    <col min="12546" max="12546" width="14.28515625" customWidth="1"/>
    <col min="12547" max="12547" width="10.140625" customWidth="1"/>
    <col min="12548" max="12548" width="11" customWidth="1"/>
    <col min="12549" max="12549" width="12.28515625" customWidth="1"/>
    <col min="12550" max="12550" width="11.7109375" customWidth="1"/>
    <col min="12551" max="12551" width="11.140625" customWidth="1"/>
    <col min="12555" max="12555" width="10.85546875" customWidth="1"/>
    <col min="12557" max="12557" width="11.28515625" customWidth="1"/>
    <col min="12558" max="12558" width="10.85546875" customWidth="1"/>
    <col min="12559" max="12559" width="14.7109375" customWidth="1"/>
    <col min="12560" max="12560" width="11.140625" customWidth="1"/>
    <col min="12561" max="12561" width="12.7109375" customWidth="1"/>
    <col min="12562" max="12562" width="12.85546875" customWidth="1"/>
    <col min="12564" max="12564" width="17.85546875" customWidth="1"/>
    <col min="12565" max="12565" width="12.5703125" customWidth="1"/>
    <col min="12566" max="12566" width="12" customWidth="1"/>
    <col min="12567" max="12567" width="10.5703125" bestFit="1" customWidth="1"/>
    <col min="12568" max="12568" width="11.5703125" bestFit="1" customWidth="1"/>
    <col min="12802" max="12802" width="14.28515625" customWidth="1"/>
    <col min="12803" max="12803" width="10.140625" customWidth="1"/>
    <col min="12804" max="12804" width="11" customWidth="1"/>
    <col min="12805" max="12805" width="12.28515625" customWidth="1"/>
    <col min="12806" max="12806" width="11.7109375" customWidth="1"/>
    <col min="12807" max="12807" width="11.140625" customWidth="1"/>
    <col min="12811" max="12811" width="10.85546875" customWidth="1"/>
    <col min="12813" max="12813" width="11.28515625" customWidth="1"/>
    <col min="12814" max="12814" width="10.85546875" customWidth="1"/>
    <col min="12815" max="12815" width="14.7109375" customWidth="1"/>
    <col min="12816" max="12816" width="11.140625" customWidth="1"/>
    <col min="12817" max="12817" width="12.7109375" customWidth="1"/>
    <col min="12818" max="12818" width="12.85546875" customWidth="1"/>
    <col min="12820" max="12820" width="17.85546875" customWidth="1"/>
    <col min="12821" max="12821" width="12.5703125" customWidth="1"/>
    <col min="12822" max="12822" width="12" customWidth="1"/>
    <col min="12823" max="12823" width="10.5703125" bestFit="1" customWidth="1"/>
    <col min="12824" max="12824" width="11.5703125" bestFit="1" customWidth="1"/>
    <col min="13058" max="13058" width="14.28515625" customWidth="1"/>
    <col min="13059" max="13059" width="10.140625" customWidth="1"/>
    <col min="13060" max="13060" width="11" customWidth="1"/>
    <col min="13061" max="13061" width="12.28515625" customWidth="1"/>
    <col min="13062" max="13062" width="11.7109375" customWidth="1"/>
    <col min="13063" max="13063" width="11.140625" customWidth="1"/>
    <col min="13067" max="13067" width="10.85546875" customWidth="1"/>
    <col min="13069" max="13069" width="11.28515625" customWidth="1"/>
    <col min="13070" max="13070" width="10.85546875" customWidth="1"/>
    <col min="13071" max="13071" width="14.7109375" customWidth="1"/>
    <col min="13072" max="13072" width="11.140625" customWidth="1"/>
    <col min="13073" max="13073" width="12.7109375" customWidth="1"/>
    <col min="13074" max="13074" width="12.85546875" customWidth="1"/>
    <col min="13076" max="13076" width="17.85546875" customWidth="1"/>
    <col min="13077" max="13077" width="12.5703125" customWidth="1"/>
    <col min="13078" max="13078" width="12" customWidth="1"/>
    <col min="13079" max="13079" width="10.5703125" bestFit="1" customWidth="1"/>
    <col min="13080" max="13080" width="11.5703125" bestFit="1" customWidth="1"/>
    <col min="13314" max="13314" width="14.28515625" customWidth="1"/>
    <col min="13315" max="13315" width="10.140625" customWidth="1"/>
    <col min="13316" max="13316" width="11" customWidth="1"/>
    <col min="13317" max="13317" width="12.28515625" customWidth="1"/>
    <col min="13318" max="13318" width="11.7109375" customWidth="1"/>
    <col min="13319" max="13319" width="11.140625" customWidth="1"/>
    <col min="13323" max="13323" width="10.85546875" customWidth="1"/>
    <col min="13325" max="13325" width="11.28515625" customWidth="1"/>
    <col min="13326" max="13326" width="10.85546875" customWidth="1"/>
    <col min="13327" max="13327" width="14.7109375" customWidth="1"/>
    <col min="13328" max="13328" width="11.140625" customWidth="1"/>
    <col min="13329" max="13329" width="12.7109375" customWidth="1"/>
    <col min="13330" max="13330" width="12.85546875" customWidth="1"/>
    <col min="13332" max="13332" width="17.85546875" customWidth="1"/>
    <col min="13333" max="13333" width="12.5703125" customWidth="1"/>
    <col min="13334" max="13334" width="12" customWidth="1"/>
    <col min="13335" max="13335" width="10.5703125" bestFit="1" customWidth="1"/>
    <col min="13336" max="13336" width="11.5703125" bestFit="1" customWidth="1"/>
    <col min="13570" max="13570" width="14.28515625" customWidth="1"/>
    <col min="13571" max="13571" width="10.140625" customWidth="1"/>
    <col min="13572" max="13572" width="11" customWidth="1"/>
    <col min="13573" max="13573" width="12.28515625" customWidth="1"/>
    <col min="13574" max="13574" width="11.7109375" customWidth="1"/>
    <col min="13575" max="13575" width="11.140625" customWidth="1"/>
    <col min="13579" max="13579" width="10.85546875" customWidth="1"/>
    <col min="13581" max="13581" width="11.28515625" customWidth="1"/>
    <col min="13582" max="13582" width="10.85546875" customWidth="1"/>
    <col min="13583" max="13583" width="14.7109375" customWidth="1"/>
    <col min="13584" max="13584" width="11.140625" customWidth="1"/>
    <col min="13585" max="13585" width="12.7109375" customWidth="1"/>
    <col min="13586" max="13586" width="12.85546875" customWidth="1"/>
    <col min="13588" max="13588" width="17.85546875" customWidth="1"/>
    <col min="13589" max="13589" width="12.5703125" customWidth="1"/>
    <col min="13590" max="13590" width="12" customWidth="1"/>
    <col min="13591" max="13591" width="10.5703125" bestFit="1" customWidth="1"/>
    <col min="13592" max="13592" width="11.5703125" bestFit="1" customWidth="1"/>
    <col min="13826" max="13826" width="14.28515625" customWidth="1"/>
    <col min="13827" max="13827" width="10.140625" customWidth="1"/>
    <col min="13828" max="13828" width="11" customWidth="1"/>
    <col min="13829" max="13829" width="12.28515625" customWidth="1"/>
    <col min="13830" max="13830" width="11.7109375" customWidth="1"/>
    <col min="13831" max="13831" width="11.140625" customWidth="1"/>
    <col min="13835" max="13835" width="10.85546875" customWidth="1"/>
    <col min="13837" max="13837" width="11.28515625" customWidth="1"/>
    <col min="13838" max="13838" width="10.85546875" customWidth="1"/>
    <col min="13839" max="13839" width="14.7109375" customWidth="1"/>
    <col min="13840" max="13840" width="11.140625" customWidth="1"/>
    <col min="13841" max="13841" width="12.7109375" customWidth="1"/>
    <col min="13842" max="13842" width="12.85546875" customWidth="1"/>
    <col min="13844" max="13844" width="17.85546875" customWidth="1"/>
    <col min="13845" max="13845" width="12.5703125" customWidth="1"/>
    <col min="13846" max="13846" width="12" customWidth="1"/>
    <col min="13847" max="13847" width="10.5703125" bestFit="1" customWidth="1"/>
    <col min="13848" max="13848" width="11.5703125" bestFit="1" customWidth="1"/>
    <col min="14082" max="14082" width="14.28515625" customWidth="1"/>
    <col min="14083" max="14083" width="10.140625" customWidth="1"/>
    <col min="14084" max="14084" width="11" customWidth="1"/>
    <col min="14085" max="14085" width="12.28515625" customWidth="1"/>
    <col min="14086" max="14086" width="11.7109375" customWidth="1"/>
    <col min="14087" max="14087" width="11.140625" customWidth="1"/>
    <col min="14091" max="14091" width="10.85546875" customWidth="1"/>
    <col min="14093" max="14093" width="11.28515625" customWidth="1"/>
    <col min="14094" max="14094" width="10.85546875" customWidth="1"/>
    <col min="14095" max="14095" width="14.7109375" customWidth="1"/>
    <col min="14096" max="14096" width="11.140625" customWidth="1"/>
    <col min="14097" max="14097" width="12.7109375" customWidth="1"/>
    <col min="14098" max="14098" width="12.85546875" customWidth="1"/>
    <col min="14100" max="14100" width="17.85546875" customWidth="1"/>
    <col min="14101" max="14101" width="12.5703125" customWidth="1"/>
    <col min="14102" max="14102" width="12" customWidth="1"/>
    <col min="14103" max="14103" width="10.5703125" bestFit="1" customWidth="1"/>
    <col min="14104" max="14104" width="11.5703125" bestFit="1" customWidth="1"/>
    <col min="14338" max="14338" width="14.28515625" customWidth="1"/>
    <col min="14339" max="14339" width="10.140625" customWidth="1"/>
    <col min="14340" max="14340" width="11" customWidth="1"/>
    <col min="14341" max="14341" width="12.28515625" customWidth="1"/>
    <col min="14342" max="14342" width="11.7109375" customWidth="1"/>
    <col min="14343" max="14343" width="11.140625" customWidth="1"/>
    <col min="14347" max="14347" width="10.85546875" customWidth="1"/>
    <col min="14349" max="14349" width="11.28515625" customWidth="1"/>
    <col min="14350" max="14350" width="10.85546875" customWidth="1"/>
    <col min="14351" max="14351" width="14.7109375" customWidth="1"/>
    <col min="14352" max="14352" width="11.140625" customWidth="1"/>
    <col min="14353" max="14353" width="12.7109375" customWidth="1"/>
    <col min="14354" max="14354" width="12.85546875" customWidth="1"/>
    <col min="14356" max="14356" width="17.85546875" customWidth="1"/>
    <col min="14357" max="14357" width="12.5703125" customWidth="1"/>
    <col min="14358" max="14358" width="12" customWidth="1"/>
    <col min="14359" max="14359" width="10.5703125" bestFit="1" customWidth="1"/>
    <col min="14360" max="14360" width="11.5703125" bestFit="1" customWidth="1"/>
    <col min="14594" max="14594" width="14.28515625" customWidth="1"/>
    <col min="14595" max="14595" width="10.140625" customWidth="1"/>
    <col min="14596" max="14596" width="11" customWidth="1"/>
    <col min="14597" max="14597" width="12.28515625" customWidth="1"/>
    <col min="14598" max="14598" width="11.7109375" customWidth="1"/>
    <col min="14599" max="14599" width="11.140625" customWidth="1"/>
    <col min="14603" max="14603" width="10.85546875" customWidth="1"/>
    <col min="14605" max="14605" width="11.28515625" customWidth="1"/>
    <col min="14606" max="14606" width="10.85546875" customWidth="1"/>
    <col min="14607" max="14607" width="14.7109375" customWidth="1"/>
    <col min="14608" max="14608" width="11.140625" customWidth="1"/>
    <col min="14609" max="14609" width="12.7109375" customWidth="1"/>
    <col min="14610" max="14610" width="12.85546875" customWidth="1"/>
    <col min="14612" max="14612" width="17.85546875" customWidth="1"/>
    <col min="14613" max="14613" width="12.5703125" customWidth="1"/>
    <col min="14614" max="14614" width="12" customWidth="1"/>
    <col min="14615" max="14615" width="10.5703125" bestFit="1" customWidth="1"/>
    <col min="14616" max="14616" width="11.5703125" bestFit="1" customWidth="1"/>
    <col min="14850" max="14850" width="14.28515625" customWidth="1"/>
    <col min="14851" max="14851" width="10.140625" customWidth="1"/>
    <col min="14852" max="14852" width="11" customWidth="1"/>
    <col min="14853" max="14853" width="12.28515625" customWidth="1"/>
    <col min="14854" max="14854" width="11.7109375" customWidth="1"/>
    <col min="14855" max="14855" width="11.140625" customWidth="1"/>
    <col min="14859" max="14859" width="10.85546875" customWidth="1"/>
    <col min="14861" max="14861" width="11.28515625" customWidth="1"/>
    <col min="14862" max="14862" width="10.85546875" customWidth="1"/>
    <col min="14863" max="14863" width="14.7109375" customWidth="1"/>
    <col min="14864" max="14864" width="11.140625" customWidth="1"/>
    <col min="14865" max="14865" width="12.7109375" customWidth="1"/>
    <col min="14866" max="14866" width="12.85546875" customWidth="1"/>
    <col min="14868" max="14868" width="17.85546875" customWidth="1"/>
    <col min="14869" max="14869" width="12.5703125" customWidth="1"/>
    <col min="14870" max="14870" width="12" customWidth="1"/>
    <col min="14871" max="14871" width="10.5703125" bestFit="1" customWidth="1"/>
    <col min="14872" max="14872" width="11.5703125" bestFit="1" customWidth="1"/>
    <col min="15106" max="15106" width="14.28515625" customWidth="1"/>
    <col min="15107" max="15107" width="10.140625" customWidth="1"/>
    <col min="15108" max="15108" width="11" customWidth="1"/>
    <col min="15109" max="15109" width="12.28515625" customWidth="1"/>
    <col min="15110" max="15110" width="11.7109375" customWidth="1"/>
    <col min="15111" max="15111" width="11.140625" customWidth="1"/>
    <col min="15115" max="15115" width="10.85546875" customWidth="1"/>
    <col min="15117" max="15117" width="11.28515625" customWidth="1"/>
    <col min="15118" max="15118" width="10.85546875" customWidth="1"/>
    <col min="15119" max="15119" width="14.7109375" customWidth="1"/>
    <col min="15120" max="15120" width="11.140625" customWidth="1"/>
    <col min="15121" max="15121" width="12.7109375" customWidth="1"/>
    <col min="15122" max="15122" width="12.85546875" customWidth="1"/>
    <col min="15124" max="15124" width="17.85546875" customWidth="1"/>
    <col min="15125" max="15125" width="12.5703125" customWidth="1"/>
    <col min="15126" max="15126" width="12" customWidth="1"/>
    <col min="15127" max="15127" width="10.5703125" bestFit="1" customWidth="1"/>
    <col min="15128" max="15128" width="11.5703125" bestFit="1" customWidth="1"/>
    <col min="15362" max="15362" width="14.28515625" customWidth="1"/>
    <col min="15363" max="15363" width="10.140625" customWidth="1"/>
    <col min="15364" max="15364" width="11" customWidth="1"/>
    <col min="15365" max="15365" width="12.28515625" customWidth="1"/>
    <col min="15366" max="15366" width="11.7109375" customWidth="1"/>
    <col min="15367" max="15367" width="11.140625" customWidth="1"/>
    <col min="15371" max="15371" width="10.85546875" customWidth="1"/>
    <col min="15373" max="15373" width="11.28515625" customWidth="1"/>
    <col min="15374" max="15374" width="10.85546875" customWidth="1"/>
    <col min="15375" max="15375" width="14.7109375" customWidth="1"/>
    <col min="15376" max="15376" width="11.140625" customWidth="1"/>
    <col min="15377" max="15377" width="12.7109375" customWidth="1"/>
    <col min="15378" max="15378" width="12.85546875" customWidth="1"/>
    <col min="15380" max="15380" width="17.85546875" customWidth="1"/>
    <col min="15381" max="15381" width="12.5703125" customWidth="1"/>
    <col min="15382" max="15382" width="12" customWidth="1"/>
    <col min="15383" max="15383" width="10.5703125" bestFit="1" customWidth="1"/>
    <col min="15384" max="15384" width="11.5703125" bestFit="1" customWidth="1"/>
    <col min="15618" max="15618" width="14.28515625" customWidth="1"/>
    <col min="15619" max="15619" width="10.140625" customWidth="1"/>
    <col min="15620" max="15620" width="11" customWidth="1"/>
    <col min="15621" max="15621" width="12.28515625" customWidth="1"/>
    <col min="15622" max="15622" width="11.7109375" customWidth="1"/>
    <col min="15623" max="15623" width="11.140625" customWidth="1"/>
    <col min="15627" max="15627" width="10.85546875" customWidth="1"/>
    <col min="15629" max="15629" width="11.28515625" customWidth="1"/>
    <col min="15630" max="15630" width="10.85546875" customWidth="1"/>
    <col min="15631" max="15631" width="14.7109375" customWidth="1"/>
    <col min="15632" max="15632" width="11.140625" customWidth="1"/>
    <col min="15633" max="15633" width="12.7109375" customWidth="1"/>
    <col min="15634" max="15634" width="12.85546875" customWidth="1"/>
    <col min="15636" max="15636" width="17.85546875" customWidth="1"/>
    <col min="15637" max="15637" width="12.5703125" customWidth="1"/>
    <col min="15638" max="15638" width="12" customWidth="1"/>
    <col min="15639" max="15639" width="10.5703125" bestFit="1" customWidth="1"/>
    <col min="15640" max="15640" width="11.5703125" bestFit="1" customWidth="1"/>
    <col min="15874" max="15874" width="14.28515625" customWidth="1"/>
    <col min="15875" max="15875" width="10.140625" customWidth="1"/>
    <col min="15876" max="15876" width="11" customWidth="1"/>
    <col min="15877" max="15877" width="12.28515625" customWidth="1"/>
    <col min="15878" max="15878" width="11.7109375" customWidth="1"/>
    <col min="15879" max="15879" width="11.140625" customWidth="1"/>
    <col min="15883" max="15883" width="10.85546875" customWidth="1"/>
    <col min="15885" max="15885" width="11.28515625" customWidth="1"/>
    <col min="15886" max="15886" width="10.85546875" customWidth="1"/>
    <col min="15887" max="15887" width="14.7109375" customWidth="1"/>
    <col min="15888" max="15888" width="11.140625" customWidth="1"/>
    <col min="15889" max="15889" width="12.7109375" customWidth="1"/>
    <col min="15890" max="15890" width="12.85546875" customWidth="1"/>
    <col min="15892" max="15892" width="17.85546875" customWidth="1"/>
    <col min="15893" max="15893" width="12.5703125" customWidth="1"/>
    <col min="15894" max="15894" width="12" customWidth="1"/>
    <col min="15895" max="15895" width="10.5703125" bestFit="1" customWidth="1"/>
    <col min="15896" max="15896" width="11.5703125" bestFit="1" customWidth="1"/>
    <col min="16130" max="16130" width="14.28515625" customWidth="1"/>
    <col min="16131" max="16131" width="10.140625" customWidth="1"/>
    <col min="16132" max="16132" width="11" customWidth="1"/>
    <col min="16133" max="16133" width="12.28515625" customWidth="1"/>
    <col min="16134" max="16134" width="11.7109375" customWidth="1"/>
    <col min="16135" max="16135" width="11.140625" customWidth="1"/>
    <col min="16139" max="16139" width="10.85546875" customWidth="1"/>
    <col min="16141" max="16141" width="11.28515625" customWidth="1"/>
    <col min="16142" max="16142" width="10.85546875" customWidth="1"/>
    <col min="16143" max="16143" width="14.7109375" customWidth="1"/>
    <col min="16144" max="16144" width="11.140625" customWidth="1"/>
    <col min="16145" max="16145" width="12.7109375" customWidth="1"/>
    <col min="16146" max="16146" width="12.85546875" customWidth="1"/>
    <col min="16148" max="16148" width="17.85546875" customWidth="1"/>
    <col min="16149" max="16149" width="12.5703125" customWidth="1"/>
    <col min="16150" max="16150" width="12" customWidth="1"/>
    <col min="16151" max="16151" width="10.5703125" bestFit="1" customWidth="1"/>
    <col min="16152" max="16152" width="11.5703125" bestFit="1" customWidth="1"/>
  </cols>
  <sheetData>
    <row r="1" spans="1:2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thickBot="1" x14ac:dyDescent="0.25">
      <c r="A4" s="78" t="s">
        <v>1</v>
      </c>
      <c r="B4" s="116" t="s">
        <v>2</v>
      </c>
      <c r="C4" s="117"/>
      <c r="D4" s="117"/>
      <c r="E4" s="117"/>
      <c r="F4" s="118"/>
      <c r="G4" s="118"/>
      <c r="H4" s="119" t="s">
        <v>3</v>
      </c>
      <c r="I4" s="120"/>
      <c r="J4" s="120"/>
      <c r="K4" s="120"/>
      <c r="L4" s="120"/>
      <c r="M4" s="120"/>
      <c r="N4" s="120"/>
      <c r="O4" s="120"/>
      <c r="P4" s="120"/>
      <c r="Q4" s="121"/>
      <c r="R4" s="122" t="s">
        <v>4</v>
      </c>
      <c r="S4" s="123"/>
      <c r="T4" s="123"/>
      <c r="U4" s="124"/>
      <c r="V4" s="125" t="s">
        <v>5</v>
      </c>
    </row>
    <row r="5" spans="1:22" ht="39" thickBot="1" x14ac:dyDescent="0.25">
      <c r="A5" s="79"/>
      <c r="B5" s="122" t="s">
        <v>6</v>
      </c>
      <c r="C5" s="124"/>
      <c r="D5" s="127" t="s">
        <v>7</v>
      </c>
      <c r="E5" s="128"/>
      <c r="F5" s="3" t="s">
        <v>8</v>
      </c>
      <c r="G5" s="129" t="s">
        <v>9</v>
      </c>
      <c r="H5" s="122" t="s">
        <v>10</v>
      </c>
      <c r="I5" s="123"/>
      <c r="J5" s="123"/>
      <c r="K5" s="124"/>
      <c r="L5" s="131" t="s">
        <v>11</v>
      </c>
      <c r="M5" s="132"/>
      <c r="N5" s="132"/>
      <c r="O5" s="133"/>
      <c r="P5" s="4" t="s">
        <v>12</v>
      </c>
      <c r="Q5" s="105" t="s">
        <v>9</v>
      </c>
      <c r="R5" s="106" t="s">
        <v>6</v>
      </c>
      <c r="S5" s="107"/>
      <c r="T5" s="5" t="s">
        <v>7</v>
      </c>
      <c r="U5" s="6"/>
      <c r="V5" s="126"/>
    </row>
    <row r="6" spans="1:22" ht="13.5" thickBot="1" x14ac:dyDescent="0.25">
      <c r="A6" s="115"/>
      <c r="B6" s="7" t="s">
        <v>13</v>
      </c>
      <c r="C6" s="7" t="s">
        <v>14</v>
      </c>
      <c r="D6" s="7" t="s">
        <v>15</v>
      </c>
      <c r="E6" s="7" t="s">
        <v>14</v>
      </c>
      <c r="F6" s="8" t="s">
        <v>13</v>
      </c>
      <c r="G6" s="130"/>
      <c r="H6" s="9" t="s">
        <v>13</v>
      </c>
      <c r="I6" s="9" t="s">
        <v>14</v>
      </c>
      <c r="J6" s="10" t="s">
        <v>16</v>
      </c>
      <c r="K6" s="11" t="s">
        <v>17</v>
      </c>
      <c r="L6" s="9" t="s">
        <v>15</v>
      </c>
      <c r="M6" s="9" t="s">
        <v>14</v>
      </c>
      <c r="N6" s="12" t="s">
        <v>18</v>
      </c>
      <c r="O6" s="12" t="s">
        <v>19</v>
      </c>
      <c r="P6" s="9"/>
      <c r="Q6" s="105"/>
      <c r="R6" s="7" t="s">
        <v>13</v>
      </c>
      <c r="S6" s="7" t="s">
        <v>14</v>
      </c>
      <c r="T6" s="7" t="s">
        <v>14</v>
      </c>
      <c r="U6" s="7" t="s">
        <v>19</v>
      </c>
      <c r="V6" s="13" t="s">
        <v>19</v>
      </c>
    </row>
    <row r="7" spans="1:22" ht="13.5" thickBot="1" x14ac:dyDescent="0.25">
      <c r="A7" s="14" t="s">
        <v>20</v>
      </c>
      <c r="B7" s="15">
        <v>3864390</v>
      </c>
      <c r="C7" s="15">
        <v>213962</v>
      </c>
      <c r="D7" s="15">
        <v>133742</v>
      </c>
      <c r="E7" s="15">
        <v>709737</v>
      </c>
      <c r="F7" s="16">
        <v>2214987</v>
      </c>
      <c r="G7" s="17">
        <f>SUM(B7:F7)</f>
        <v>7136818</v>
      </c>
      <c r="H7" s="18"/>
      <c r="I7" s="19">
        <v>70130</v>
      </c>
      <c r="J7" s="20">
        <v>14667</v>
      </c>
      <c r="K7" s="21">
        <v>2983</v>
      </c>
      <c r="L7" s="22">
        <v>13616</v>
      </c>
      <c r="M7" s="23">
        <f>1681337+19789+934+3319</f>
        <v>1705379</v>
      </c>
      <c r="N7" s="24">
        <f>448028+995889+9270</f>
        <v>1453187</v>
      </c>
      <c r="O7" s="25">
        <f>SUM(L7:N7)</f>
        <v>3172182</v>
      </c>
      <c r="P7" s="26">
        <f>3182729+1297+18268</f>
        <v>3202294</v>
      </c>
      <c r="Q7" s="27">
        <f>O7+P7+J7+H7+I7+K7</f>
        <v>6462256</v>
      </c>
      <c r="R7" s="28">
        <v>44466</v>
      </c>
      <c r="S7" s="28">
        <v>16173</v>
      </c>
      <c r="T7" s="28">
        <v>24194</v>
      </c>
      <c r="U7" s="27">
        <f>R7+T7+S7</f>
        <v>84833</v>
      </c>
      <c r="V7" s="29">
        <v>26442946</v>
      </c>
    </row>
    <row r="8" spans="1:22" ht="13.5" thickBot="1" x14ac:dyDescent="0.25">
      <c r="A8" s="30" t="s">
        <v>21</v>
      </c>
      <c r="B8" s="31">
        <v>4108750</v>
      </c>
      <c r="C8" s="31">
        <v>190984</v>
      </c>
      <c r="D8" s="31">
        <v>114480</v>
      </c>
      <c r="E8" s="31">
        <v>607737</v>
      </c>
      <c r="F8" s="32">
        <v>1336435</v>
      </c>
      <c r="G8" s="17">
        <f t="shared" ref="G8:G18" si="0">SUM(B8:F8)</f>
        <v>6358386</v>
      </c>
      <c r="H8" s="31"/>
      <c r="I8" s="33">
        <v>55702</v>
      </c>
      <c r="J8" s="20">
        <v>13317</v>
      </c>
      <c r="K8" s="34">
        <v>2685</v>
      </c>
      <c r="L8" s="22">
        <v>13289</v>
      </c>
      <c r="M8" s="23">
        <f>1580401+25908+549+2669</f>
        <v>1609527</v>
      </c>
      <c r="N8" s="22">
        <f>396077+969237+2819</f>
        <v>1368133</v>
      </c>
      <c r="O8" s="25">
        <f t="shared" ref="O8:O18" si="1">SUM(L8:N8)</f>
        <v>2990949</v>
      </c>
      <c r="P8" s="35">
        <f>2910632+1215+19040</f>
        <v>2930887</v>
      </c>
      <c r="Q8" s="27">
        <f t="shared" ref="Q8:Q18" si="2">O8+P8+J8+H8+I8+K8</f>
        <v>5993540</v>
      </c>
      <c r="R8" s="23">
        <v>15058</v>
      </c>
      <c r="S8" s="23">
        <v>40362</v>
      </c>
      <c r="T8" s="23">
        <v>20783</v>
      </c>
      <c r="U8" s="27">
        <f t="shared" ref="U8:U18" si="3">R8+T8+S8</f>
        <v>76203</v>
      </c>
      <c r="V8" s="36">
        <v>23255113</v>
      </c>
    </row>
    <row r="9" spans="1:22" ht="13.5" thickBot="1" x14ac:dyDescent="0.25">
      <c r="A9" s="30" t="s">
        <v>22</v>
      </c>
      <c r="B9" s="31">
        <v>4022140</v>
      </c>
      <c r="C9" s="31">
        <v>105483</v>
      </c>
      <c r="D9" s="31">
        <v>97861</v>
      </c>
      <c r="E9" s="31">
        <v>520963</v>
      </c>
      <c r="F9" s="32">
        <v>929418</v>
      </c>
      <c r="G9" s="17">
        <f t="shared" si="0"/>
        <v>5675865</v>
      </c>
      <c r="H9" s="31"/>
      <c r="I9" s="33">
        <v>53178</v>
      </c>
      <c r="J9" s="20">
        <v>13226</v>
      </c>
      <c r="K9" s="34">
        <v>3037</v>
      </c>
      <c r="L9" s="22">
        <v>11741</v>
      </c>
      <c r="M9" s="23">
        <f>1255360+18026+469+2639</f>
        <v>1276494</v>
      </c>
      <c r="N9" s="22">
        <f>320509+795218+4413</f>
        <v>1120140</v>
      </c>
      <c r="O9" s="25">
        <f t="shared" si="1"/>
        <v>2408375</v>
      </c>
      <c r="P9" s="35">
        <f>2167644+992+7728</f>
        <v>2176364</v>
      </c>
      <c r="Q9" s="27">
        <f t="shared" si="2"/>
        <v>4654180</v>
      </c>
      <c r="R9" s="23">
        <v>15872</v>
      </c>
      <c r="S9" s="23">
        <v>32549</v>
      </c>
      <c r="T9" s="23">
        <v>43949</v>
      </c>
      <c r="U9" s="27">
        <f t="shared" si="3"/>
        <v>92370</v>
      </c>
      <c r="V9" s="36">
        <v>17711408</v>
      </c>
    </row>
    <row r="10" spans="1:22" ht="13.5" thickBot="1" x14ac:dyDescent="0.25">
      <c r="A10" s="30" t="s">
        <v>23</v>
      </c>
      <c r="B10" s="31">
        <v>3795310</v>
      </c>
      <c r="C10" s="31">
        <v>87561</v>
      </c>
      <c r="D10" s="31">
        <v>97166</v>
      </c>
      <c r="E10" s="31">
        <v>487933</v>
      </c>
      <c r="F10" s="32">
        <v>797417</v>
      </c>
      <c r="G10" s="17">
        <f t="shared" si="0"/>
        <v>5265387</v>
      </c>
      <c r="H10" s="37"/>
      <c r="I10" s="33">
        <v>37748</v>
      </c>
      <c r="J10" s="20">
        <v>12839</v>
      </c>
      <c r="K10" s="34">
        <v>2937</v>
      </c>
      <c r="L10" s="38">
        <v>11006</v>
      </c>
      <c r="M10" s="23">
        <f>1119452+16475+298+2703</f>
        <v>1138928</v>
      </c>
      <c r="N10" s="22">
        <f>294881+883092+3173</f>
        <v>1181146</v>
      </c>
      <c r="O10" s="25">
        <f t="shared" si="1"/>
        <v>2331080</v>
      </c>
      <c r="P10" s="35">
        <f>2321071+1208+12183</f>
        <v>2334462</v>
      </c>
      <c r="Q10" s="27">
        <f t="shared" si="2"/>
        <v>4719066</v>
      </c>
      <c r="R10" s="23">
        <v>14180</v>
      </c>
      <c r="S10" s="23">
        <v>28494</v>
      </c>
      <c r="T10" s="23">
        <v>7928</v>
      </c>
      <c r="U10" s="27">
        <f t="shared" si="3"/>
        <v>50602</v>
      </c>
      <c r="V10" s="36">
        <v>15879880</v>
      </c>
    </row>
    <row r="11" spans="1:22" ht="13.5" thickBot="1" x14ac:dyDescent="0.25">
      <c r="A11" s="30" t="s">
        <v>24</v>
      </c>
      <c r="B11" s="31">
        <v>2818820</v>
      </c>
      <c r="C11" s="31">
        <v>77023</v>
      </c>
      <c r="D11" s="31">
        <v>87183</v>
      </c>
      <c r="E11" s="31">
        <v>419847</v>
      </c>
      <c r="F11" s="32">
        <v>1214587</v>
      </c>
      <c r="G11" s="17">
        <f t="shared" si="0"/>
        <v>4617460</v>
      </c>
      <c r="H11" s="31"/>
      <c r="I11" s="33">
        <v>47366</v>
      </c>
      <c r="J11" s="20">
        <v>13209</v>
      </c>
      <c r="K11" s="34">
        <v>2998</v>
      </c>
      <c r="L11" s="22">
        <v>13045</v>
      </c>
      <c r="M11" s="23">
        <f>1013712+64853+12136+1463+1843</f>
        <v>1094007</v>
      </c>
      <c r="N11" s="22">
        <f>282551+827635+2301</f>
        <v>1112487</v>
      </c>
      <c r="O11" s="25">
        <f t="shared" si="1"/>
        <v>2219539</v>
      </c>
      <c r="P11" s="35">
        <f>1947943+1200+9502</f>
        <v>1958645</v>
      </c>
      <c r="Q11" s="27">
        <f t="shared" si="2"/>
        <v>4241757</v>
      </c>
      <c r="R11" s="23">
        <v>10738</v>
      </c>
      <c r="S11" s="23">
        <v>24638</v>
      </c>
      <c r="T11" s="23">
        <v>7983</v>
      </c>
      <c r="U11" s="27">
        <f t="shared" si="3"/>
        <v>43359</v>
      </c>
      <c r="V11" s="36">
        <v>9822832</v>
      </c>
    </row>
    <row r="12" spans="1:22" ht="13.5" thickBot="1" x14ac:dyDescent="0.25">
      <c r="A12" s="30" t="s">
        <v>25</v>
      </c>
      <c r="B12" s="31">
        <v>2619250</v>
      </c>
      <c r="C12" s="31">
        <v>37462</v>
      </c>
      <c r="D12" s="31">
        <v>67079</v>
      </c>
      <c r="E12" s="31">
        <v>309528</v>
      </c>
      <c r="F12" s="32">
        <v>897672</v>
      </c>
      <c r="G12" s="17">
        <f t="shared" si="0"/>
        <v>3930991</v>
      </c>
      <c r="H12" s="31"/>
      <c r="I12" s="33">
        <v>15468</v>
      </c>
      <c r="J12" s="20">
        <v>14175</v>
      </c>
      <c r="K12" s="34">
        <v>2900</v>
      </c>
      <c r="L12" s="22">
        <v>13289</v>
      </c>
      <c r="M12" s="23">
        <f>917436+29267+7296+0+1734</f>
        <v>955733</v>
      </c>
      <c r="N12" s="22">
        <f>221024+995669+867</f>
        <v>1217560</v>
      </c>
      <c r="O12" s="25">
        <f t="shared" si="1"/>
        <v>2186582</v>
      </c>
      <c r="P12" s="35">
        <f>1563180+685+7077</f>
        <v>1570942</v>
      </c>
      <c r="Q12" s="27">
        <f t="shared" si="2"/>
        <v>3790067</v>
      </c>
      <c r="R12" s="23">
        <v>0</v>
      </c>
      <c r="S12" s="23">
        <v>10860</v>
      </c>
      <c r="T12" s="23">
        <v>173</v>
      </c>
      <c r="U12" s="27">
        <f t="shared" si="3"/>
        <v>11033</v>
      </c>
      <c r="V12" s="36">
        <v>2947186</v>
      </c>
    </row>
    <row r="13" spans="1:22" ht="13.5" thickBot="1" x14ac:dyDescent="0.25">
      <c r="A13" s="30" t="s">
        <v>26</v>
      </c>
      <c r="B13" s="31">
        <v>3026500</v>
      </c>
      <c r="C13" s="31">
        <v>32800</v>
      </c>
      <c r="D13" s="31">
        <v>67656</v>
      </c>
      <c r="E13" s="31">
        <v>316422</v>
      </c>
      <c r="F13" s="32">
        <v>531651</v>
      </c>
      <c r="G13" s="17">
        <f t="shared" si="0"/>
        <v>3975029</v>
      </c>
      <c r="H13" s="31"/>
      <c r="I13" s="33">
        <v>15423</v>
      </c>
      <c r="J13" s="20">
        <v>13468</v>
      </c>
      <c r="K13" s="34">
        <v>5548</v>
      </c>
      <c r="L13" s="22">
        <v>12556</v>
      </c>
      <c r="M13" s="23">
        <f>957907+22681+6631+1318</f>
        <v>988537</v>
      </c>
      <c r="N13" s="22">
        <f>251153+845260+690</f>
        <v>1097103</v>
      </c>
      <c r="O13" s="25">
        <f t="shared" si="1"/>
        <v>2098196</v>
      </c>
      <c r="P13" s="35">
        <f>1412084+1157+1996</f>
        <v>1415237</v>
      </c>
      <c r="Q13" s="27">
        <f>O13+P13+J13+H13+I13+K13</f>
        <v>3547872</v>
      </c>
      <c r="R13" s="23">
        <v>13102</v>
      </c>
      <c r="S13" s="23">
        <v>10711</v>
      </c>
      <c r="T13" s="23">
        <v>33</v>
      </c>
      <c r="U13" s="27">
        <f t="shared" si="3"/>
        <v>23846</v>
      </c>
      <c r="V13" s="36">
        <v>4645983</v>
      </c>
    </row>
    <row r="14" spans="1:22" ht="13.5" thickBot="1" x14ac:dyDescent="0.25">
      <c r="A14" s="30" t="s">
        <v>27</v>
      </c>
      <c r="B14" s="31">
        <v>2425140</v>
      </c>
      <c r="C14" s="31">
        <v>33775</v>
      </c>
      <c r="D14" s="31">
        <v>68879</v>
      </c>
      <c r="E14" s="31">
        <v>330875</v>
      </c>
      <c r="F14" s="32">
        <v>1093653</v>
      </c>
      <c r="G14" s="17">
        <f t="shared" si="0"/>
        <v>3952322</v>
      </c>
      <c r="H14" s="31"/>
      <c r="I14" s="33">
        <v>13115</v>
      </c>
      <c r="J14" s="20">
        <v>13609</v>
      </c>
      <c r="K14" s="34">
        <v>5042</v>
      </c>
      <c r="L14" s="22">
        <v>12882</v>
      </c>
      <c r="M14" s="23">
        <f>942607+20696+6547+1427</f>
        <v>971277</v>
      </c>
      <c r="N14" s="22">
        <f>226892+898483+748</f>
        <v>1126123</v>
      </c>
      <c r="O14" s="25">
        <f t="shared" si="1"/>
        <v>2110282</v>
      </c>
      <c r="P14" s="35">
        <f>1493241+1195+7402</f>
        <v>1501838</v>
      </c>
      <c r="Q14" s="27">
        <f>O14+P14+J14+H14+I14+K14</f>
        <v>3643886</v>
      </c>
      <c r="R14" s="23">
        <v>11593</v>
      </c>
      <c r="S14" s="23">
        <v>0</v>
      </c>
      <c r="T14" s="23">
        <v>8</v>
      </c>
      <c r="U14" s="27">
        <f t="shared" si="3"/>
        <v>11601</v>
      </c>
      <c r="V14" s="36">
        <v>4564400</v>
      </c>
    </row>
    <row r="15" spans="1:22" ht="13.5" thickBot="1" x14ac:dyDescent="0.25">
      <c r="A15" s="30" t="s">
        <v>28</v>
      </c>
      <c r="B15" s="31">
        <v>2580270</v>
      </c>
      <c r="C15" s="31">
        <v>48529</v>
      </c>
      <c r="D15" s="31">
        <v>79262</v>
      </c>
      <c r="E15" s="31">
        <v>364358</v>
      </c>
      <c r="F15" s="32">
        <v>1224979</v>
      </c>
      <c r="G15" s="17">
        <f t="shared" si="0"/>
        <v>4297398</v>
      </c>
      <c r="H15" s="31"/>
      <c r="I15" s="33">
        <v>17618</v>
      </c>
      <c r="J15" s="20">
        <v>21659</v>
      </c>
      <c r="K15" s="34">
        <v>4445</v>
      </c>
      <c r="L15" s="22">
        <v>13535</v>
      </c>
      <c r="M15" s="23">
        <f>948909+32432+6659+1681</f>
        <v>989681</v>
      </c>
      <c r="N15" s="22">
        <f>255458+921767+762</f>
        <v>1177987</v>
      </c>
      <c r="O15" s="25">
        <f t="shared" si="1"/>
        <v>2181203</v>
      </c>
      <c r="P15" s="35">
        <f>1652555+1332+8300</f>
        <v>1662187</v>
      </c>
      <c r="Q15" s="27">
        <f t="shared" si="2"/>
        <v>3887112</v>
      </c>
      <c r="R15" s="23">
        <v>15330</v>
      </c>
      <c r="S15" s="23">
        <v>1750</v>
      </c>
      <c r="T15" s="23">
        <v>2407</v>
      </c>
      <c r="U15" s="27">
        <f t="shared" si="3"/>
        <v>19487</v>
      </c>
      <c r="V15" s="36">
        <v>7277455</v>
      </c>
    </row>
    <row r="16" spans="1:22" ht="13.5" thickBot="1" x14ac:dyDescent="0.25">
      <c r="A16" s="30" t="s">
        <v>29</v>
      </c>
      <c r="B16" s="31">
        <v>2985540</v>
      </c>
      <c r="C16" s="31">
        <v>95623</v>
      </c>
      <c r="D16" s="31">
        <v>113872</v>
      </c>
      <c r="E16" s="31">
        <v>184588</v>
      </c>
      <c r="F16" s="32">
        <v>1552283</v>
      </c>
      <c r="G16" s="17">
        <f t="shared" si="0"/>
        <v>4931906</v>
      </c>
      <c r="H16" s="31"/>
      <c r="I16" s="33">
        <v>26436</v>
      </c>
      <c r="J16" s="20">
        <v>12676</v>
      </c>
      <c r="K16" s="39">
        <v>4011</v>
      </c>
      <c r="L16" s="22">
        <v>13861</v>
      </c>
      <c r="M16" s="23">
        <f>1090901+35358+6569+1774</f>
        <v>1134602</v>
      </c>
      <c r="N16" s="22">
        <f>283390+878884+2559</f>
        <v>1164833</v>
      </c>
      <c r="O16" s="25">
        <f t="shared" si="1"/>
        <v>2313296</v>
      </c>
      <c r="P16" s="35">
        <f>1989648+891+8363</f>
        <v>1998902</v>
      </c>
      <c r="Q16" s="27">
        <f t="shared" si="2"/>
        <v>4355321</v>
      </c>
      <c r="R16" s="23">
        <v>30100</v>
      </c>
      <c r="S16" s="23">
        <v>15101</v>
      </c>
      <c r="T16" s="23">
        <v>19956</v>
      </c>
      <c r="U16" s="27">
        <f t="shared" si="3"/>
        <v>65157</v>
      </c>
      <c r="V16" s="36">
        <v>14436409</v>
      </c>
    </row>
    <row r="17" spans="1:22" ht="13.5" thickBot="1" x14ac:dyDescent="0.25">
      <c r="A17" s="30" t="s">
        <v>30</v>
      </c>
      <c r="B17" s="31">
        <v>3485350</v>
      </c>
      <c r="C17" s="31">
        <v>162211</v>
      </c>
      <c r="D17" s="31">
        <v>144765</v>
      </c>
      <c r="E17" s="31">
        <v>568959</v>
      </c>
      <c r="F17" s="32">
        <v>1874833</v>
      </c>
      <c r="G17" s="17">
        <f t="shared" si="0"/>
        <v>6236118</v>
      </c>
      <c r="H17" s="31"/>
      <c r="I17" s="33">
        <v>39162</v>
      </c>
      <c r="J17" s="20">
        <v>13312</v>
      </c>
      <c r="K17" s="39">
        <v>4352</v>
      </c>
      <c r="L17" s="22">
        <v>14676</v>
      </c>
      <c r="M17" s="23">
        <f>1346236+38100+4987+2511</f>
        <v>1391834</v>
      </c>
      <c r="N17" s="22">
        <f>354808+907539+4010</f>
        <v>1266357</v>
      </c>
      <c r="O17" s="25">
        <f t="shared" si="1"/>
        <v>2672867</v>
      </c>
      <c r="P17" s="35">
        <f>2562083+1195+11565</f>
        <v>2574843</v>
      </c>
      <c r="Q17" s="27">
        <f t="shared" si="2"/>
        <v>5304536</v>
      </c>
      <c r="R17" s="23">
        <v>34282</v>
      </c>
      <c r="S17" s="23">
        <v>15187</v>
      </c>
      <c r="T17" s="23">
        <v>17919</v>
      </c>
      <c r="U17" s="27">
        <f t="shared" si="3"/>
        <v>67388</v>
      </c>
      <c r="V17" s="36">
        <v>20185585</v>
      </c>
    </row>
    <row r="18" spans="1:22" ht="13.5" thickBot="1" x14ac:dyDescent="0.25">
      <c r="A18" s="40" t="s">
        <v>31</v>
      </c>
      <c r="B18" s="41">
        <v>4187360</v>
      </c>
      <c r="C18" s="41">
        <v>202611</v>
      </c>
      <c r="D18" s="42">
        <v>183298</v>
      </c>
      <c r="E18" s="42">
        <v>724091</v>
      </c>
      <c r="F18" s="43">
        <v>2312828</v>
      </c>
      <c r="G18" s="17">
        <f t="shared" si="0"/>
        <v>7610188</v>
      </c>
      <c r="H18" s="31"/>
      <c r="I18" s="33">
        <v>34779</v>
      </c>
      <c r="J18" s="20">
        <v>14277</v>
      </c>
      <c r="K18" s="39">
        <v>3826</v>
      </c>
      <c r="L18" s="44">
        <v>16388</v>
      </c>
      <c r="M18" s="45">
        <f>1611782+45322+3788+2680</f>
        <v>1663572</v>
      </c>
      <c r="N18" s="46">
        <f>408860+964033+5593</f>
        <v>1378486</v>
      </c>
      <c r="O18" s="25">
        <f t="shared" si="1"/>
        <v>3058446</v>
      </c>
      <c r="P18" s="47">
        <f>3061842+1238+19260</f>
        <v>3082340</v>
      </c>
      <c r="Q18" s="27">
        <f t="shared" si="2"/>
        <v>6193668</v>
      </c>
      <c r="R18" s="45">
        <v>15122</v>
      </c>
      <c r="S18" s="45">
        <v>41585</v>
      </c>
      <c r="T18" s="45">
        <v>19576</v>
      </c>
      <c r="U18" s="27">
        <f t="shared" si="3"/>
        <v>76283</v>
      </c>
      <c r="V18" s="48">
        <v>27242738</v>
      </c>
    </row>
    <row r="19" spans="1:22" ht="13.5" thickBot="1" x14ac:dyDescent="0.25">
      <c r="A19" s="108" t="s">
        <v>32</v>
      </c>
      <c r="B19" s="42">
        <f t="shared" ref="B19:K19" si="4">SUM(B7:B18)</f>
        <v>39918820</v>
      </c>
      <c r="C19" s="42">
        <f t="shared" si="4"/>
        <v>1288024</v>
      </c>
      <c r="D19" s="49">
        <f t="shared" si="4"/>
        <v>1255243</v>
      </c>
      <c r="E19" s="49">
        <f t="shared" si="4"/>
        <v>5545038</v>
      </c>
      <c r="F19" s="50">
        <f t="shared" si="4"/>
        <v>15980743</v>
      </c>
      <c r="G19" s="96">
        <f t="shared" si="4"/>
        <v>63987868</v>
      </c>
      <c r="H19" s="51">
        <f t="shared" si="4"/>
        <v>0</v>
      </c>
      <c r="I19" s="52">
        <f t="shared" si="4"/>
        <v>426125</v>
      </c>
      <c r="J19" s="53">
        <f>SUM(J7:J18)</f>
        <v>170434</v>
      </c>
      <c r="K19" s="54">
        <f t="shared" si="4"/>
        <v>44764</v>
      </c>
      <c r="L19" s="110">
        <f t="shared" ref="L19:T19" si="5">SUM(L7:L18)</f>
        <v>159884</v>
      </c>
      <c r="M19" s="111">
        <f>SUM(M7:M18)</f>
        <v>14919571</v>
      </c>
      <c r="N19" s="113">
        <f t="shared" si="5"/>
        <v>14663542</v>
      </c>
      <c r="O19" s="96">
        <f t="shared" si="5"/>
        <v>29742997</v>
      </c>
      <c r="P19" s="96">
        <f t="shared" si="5"/>
        <v>26408941</v>
      </c>
      <c r="Q19" s="94">
        <f>SUM(Q7:Q18)</f>
        <v>56793261</v>
      </c>
      <c r="R19" s="90">
        <f t="shared" si="5"/>
        <v>219843</v>
      </c>
      <c r="S19" s="92">
        <f>SUM(S7:S18)</f>
        <v>237410</v>
      </c>
      <c r="T19" s="90">
        <f t="shared" si="5"/>
        <v>164909</v>
      </c>
      <c r="U19" s="94">
        <f>SUM(U7:U18)</f>
        <v>622162</v>
      </c>
      <c r="V19" s="96">
        <f>SUM(V7:V18)</f>
        <v>174411935</v>
      </c>
    </row>
    <row r="20" spans="1:22" ht="13.5" thickBot="1" x14ac:dyDescent="0.25">
      <c r="A20" s="109"/>
      <c r="B20" s="97">
        <f>B19+C19</f>
        <v>41206844</v>
      </c>
      <c r="C20" s="98"/>
      <c r="D20" s="99">
        <f>D19+E19</f>
        <v>6800281</v>
      </c>
      <c r="E20" s="100"/>
      <c r="F20" s="55">
        <f>F19</f>
        <v>15980743</v>
      </c>
      <c r="G20" s="95"/>
      <c r="H20" s="101">
        <f>H19+K19+J19+I19</f>
        <v>641323</v>
      </c>
      <c r="I20" s="102"/>
      <c r="J20" s="103"/>
      <c r="K20" s="104"/>
      <c r="L20" s="91"/>
      <c r="M20" s="112"/>
      <c r="N20" s="114"/>
      <c r="O20" s="95"/>
      <c r="P20" s="95"/>
      <c r="Q20" s="95"/>
      <c r="R20" s="91"/>
      <c r="S20" s="93"/>
      <c r="T20" s="91"/>
      <c r="U20" s="95"/>
      <c r="V20" s="95"/>
    </row>
    <row r="21" spans="1:2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6"/>
      <c r="R23" s="2"/>
      <c r="S23" s="2"/>
      <c r="T23" s="2"/>
      <c r="U23" s="2"/>
      <c r="V23" s="2"/>
    </row>
    <row r="24" spans="1:22" x14ac:dyDescent="0.2">
      <c r="A24" s="78" t="s">
        <v>1</v>
      </c>
      <c r="B24" s="81" t="s">
        <v>33</v>
      </c>
      <c r="C24" s="82"/>
      <c r="D24" s="82"/>
      <c r="E24" s="83"/>
      <c r="F24" s="87" t="s">
        <v>34</v>
      </c>
      <c r="G24" s="2"/>
      <c r="H24" s="2"/>
      <c r="I24" s="2"/>
      <c r="J24" s="2"/>
      <c r="K24" s="2"/>
    </row>
    <row r="25" spans="1:22" ht="13.5" thickBot="1" x14ac:dyDescent="0.25">
      <c r="A25" s="79"/>
      <c r="B25" s="84"/>
      <c r="C25" s="85"/>
      <c r="D25" s="85"/>
      <c r="E25" s="86"/>
      <c r="F25" s="88"/>
      <c r="G25" s="2"/>
      <c r="H25" s="2"/>
      <c r="I25" s="2"/>
      <c r="J25" s="56"/>
      <c r="K25" s="57"/>
      <c r="L25" s="58"/>
    </row>
    <row r="26" spans="1:22" ht="13.5" thickBot="1" x14ac:dyDescent="0.25">
      <c r="A26" s="80"/>
      <c r="B26" s="9" t="s">
        <v>13</v>
      </c>
      <c r="C26" s="9" t="s">
        <v>15</v>
      </c>
      <c r="D26" s="9" t="s">
        <v>14</v>
      </c>
      <c r="E26" s="12" t="s">
        <v>9</v>
      </c>
      <c r="F26" s="89"/>
      <c r="G26" s="59"/>
      <c r="H26" s="59"/>
      <c r="I26" s="59"/>
      <c r="J26" s="56"/>
      <c r="K26" s="57"/>
    </row>
    <row r="27" spans="1:22" ht="13.5" thickBot="1" x14ac:dyDescent="0.25">
      <c r="A27" s="60" t="s">
        <v>20</v>
      </c>
      <c r="B27" s="61">
        <v>502351</v>
      </c>
      <c r="C27" s="61">
        <v>11051</v>
      </c>
      <c r="D27" s="61">
        <v>76327</v>
      </c>
      <c r="E27" s="62">
        <f>B27+C27+D27</f>
        <v>589729</v>
      </c>
      <c r="F27" s="63">
        <f>ROUND((E27*100/(G7-H7-I7-J7-K7)),2)</f>
        <v>8.3699999999999992</v>
      </c>
      <c r="G27" s="64">
        <f t="shared" ref="G27:G38" si="6">E27+U7+Q7</f>
        <v>7136818</v>
      </c>
      <c r="H27" s="64"/>
      <c r="I27" s="64"/>
      <c r="J27" s="56"/>
      <c r="K27" s="57"/>
    </row>
    <row r="28" spans="1:22" ht="13.5" thickBot="1" x14ac:dyDescent="0.25">
      <c r="A28" s="60" t="s">
        <v>21</v>
      </c>
      <c r="B28" s="65">
        <v>247188</v>
      </c>
      <c r="C28" s="65">
        <v>5197</v>
      </c>
      <c r="D28" s="65">
        <v>36258</v>
      </c>
      <c r="E28" s="62">
        <f t="shared" ref="E28:E38" si="7">B28+C28+D28</f>
        <v>288643</v>
      </c>
      <c r="F28" s="63">
        <f t="shared" ref="F28:F38" si="8">ROUND((E28*100/(G8-H8-I8-J8-K8)),2)</f>
        <v>4.59</v>
      </c>
      <c r="G28" s="64">
        <f t="shared" si="6"/>
        <v>6358386</v>
      </c>
      <c r="H28" s="64"/>
      <c r="I28" s="64"/>
      <c r="J28" s="56"/>
      <c r="K28" s="57"/>
    </row>
    <row r="29" spans="1:22" ht="13.5" thickBot="1" x14ac:dyDescent="0.25">
      <c r="A29" s="60" t="s">
        <v>22</v>
      </c>
      <c r="B29" s="65">
        <v>810723</v>
      </c>
      <c r="C29" s="65">
        <v>16023</v>
      </c>
      <c r="D29" s="65">
        <v>102569</v>
      </c>
      <c r="E29" s="62">
        <f t="shared" si="7"/>
        <v>929315</v>
      </c>
      <c r="F29" s="63">
        <f t="shared" si="8"/>
        <v>16.579999999999998</v>
      </c>
      <c r="G29" s="64">
        <f t="shared" si="6"/>
        <v>5675865</v>
      </c>
      <c r="H29" s="64"/>
      <c r="I29" s="64"/>
      <c r="J29" s="56"/>
      <c r="K29" s="57"/>
    </row>
    <row r="30" spans="1:22" ht="13.5" thickBot="1" x14ac:dyDescent="0.25">
      <c r="A30" s="60" t="s">
        <v>23</v>
      </c>
      <c r="B30" s="65">
        <v>432390</v>
      </c>
      <c r="C30" s="65">
        <v>9148</v>
      </c>
      <c r="D30" s="66">
        <v>54181</v>
      </c>
      <c r="E30" s="62">
        <f t="shared" si="7"/>
        <v>495719</v>
      </c>
      <c r="F30" s="63">
        <f t="shared" si="8"/>
        <v>9.51</v>
      </c>
      <c r="G30" s="64">
        <f t="shared" si="6"/>
        <v>5265387</v>
      </c>
      <c r="H30" s="64"/>
      <c r="I30" s="64"/>
      <c r="J30" s="56"/>
      <c r="K30" s="57"/>
    </row>
    <row r="31" spans="1:22" ht="13.5" thickBot="1" x14ac:dyDescent="0.25">
      <c r="A31" s="60" t="s">
        <v>24</v>
      </c>
      <c r="B31" s="65">
        <v>284400</v>
      </c>
      <c r="C31" s="65">
        <v>6275</v>
      </c>
      <c r="D31" s="65">
        <v>35763</v>
      </c>
      <c r="E31" s="62">
        <v>332344</v>
      </c>
      <c r="F31" s="63">
        <f>ROUND((E31*100/(G11-H11-I11-J11-K11)),2)</f>
        <v>7.3</v>
      </c>
      <c r="G31" s="64">
        <f t="shared" si="6"/>
        <v>4617460</v>
      </c>
      <c r="H31" s="64"/>
      <c r="I31" s="64"/>
      <c r="J31" s="56"/>
      <c r="K31" s="57"/>
    </row>
    <row r="32" spans="1:22" ht="13.5" thickBot="1" x14ac:dyDescent="0.25">
      <c r="A32" s="60" t="s">
        <v>25</v>
      </c>
      <c r="B32" s="65">
        <v>116209</v>
      </c>
      <c r="C32" s="65">
        <v>2216</v>
      </c>
      <c r="D32" s="65">
        <v>11466</v>
      </c>
      <c r="E32" s="62">
        <f t="shared" si="7"/>
        <v>129891</v>
      </c>
      <c r="F32" s="63">
        <f t="shared" si="8"/>
        <v>3.33</v>
      </c>
      <c r="G32" s="64">
        <f t="shared" si="6"/>
        <v>3930991</v>
      </c>
      <c r="H32" s="64"/>
      <c r="I32" s="64"/>
      <c r="J32" s="56"/>
      <c r="K32" s="57"/>
    </row>
    <row r="33" spans="1:13" ht="13.5" thickBot="1" x14ac:dyDescent="0.25">
      <c r="A33" s="60" t="s">
        <v>26</v>
      </c>
      <c r="B33" s="67">
        <v>361014</v>
      </c>
      <c r="C33" s="67">
        <v>6864</v>
      </c>
      <c r="D33" s="67">
        <v>35433</v>
      </c>
      <c r="E33" s="62">
        <f t="shared" si="7"/>
        <v>403311</v>
      </c>
      <c r="F33" s="63">
        <f t="shared" si="8"/>
        <v>10.23</v>
      </c>
      <c r="G33" s="64">
        <f t="shared" si="6"/>
        <v>3975029</v>
      </c>
      <c r="H33" s="64"/>
      <c r="I33" s="64"/>
      <c r="J33" s="56"/>
      <c r="K33" s="57"/>
    </row>
    <row r="34" spans="1:13" ht="13.5" thickBot="1" x14ac:dyDescent="0.25">
      <c r="A34" s="60" t="s">
        <v>27</v>
      </c>
      <c r="B34" s="67">
        <v>264275</v>
      </c>
      <c r="C34" s="67">
        <v>5173</v>
      </c>
      <c r="D34" s="67">
        <v>27387</v>
      </c>
      <c r="E34" s="62">
        <f t="shared" si="7"/>
        <v>296835</v>
      </c>
      <c r="F34" s="63">
        <f>ROUND((E34*100/(G14-H14-I14-J14-K14)),2)</f>
        <v>7.57</v>
      </c>
      <c r="G34" s="64">
        <f t="shared" si="6"/>
        <v>3952322</v>
      </c>
      <c r="H34" s="64"/>
      <c r="I34" s="64"/>
      <c r="J34" s="56"/>
      <c r="K34" s="57"/>
    </row>
    <row r="35" spans="1:13" ht="13.5" thickBot="1" x14ac:dyDescent="0.25">
      <c r="A35" s="60" t="s">
        <v>28</v>
      </c>
      <c r="B35" s="67">
        <v>346044</v>
      </c>
      <c r="C35" s="67">
        <v>7208</v>
      </c>
      <c r="D35" s="67">
        <v>37547</v>
      </c>
      <c r="E35" s="62">
        <f t="shared" si="7"/>
        <v>390799</v>
      </c>
      <c r="F35" s="63">
        <f t="shared" si="8"/>
        <v>9.19</v>
      </c>
      <c r="G35" s="64">
        <f t="shared" si="6"/>
        <v>4297398</v>
      </c>
      <c r="H35" s="64"/>
      <c r="I35" s="64"/>
      <c r="J35" s="56"/>
      <c r="K35" s="57"/>
    </row>
    <row r="36" spans="1:13" ht="13.5" thickBot="1" x14ac:dyDescent="0.25">
      <c r="A36" s="60" t="s">
        <v>29</v>
      </c>
      <c r="B36" s="67">
        <v>470562</v>
      </c>
      <c r="C36" s="67">
        <v>11808</v>
      </c>
      <c r="D36" s="67">
        <v>29058</v>
      </c>
      <c r="E36" s="62">
        <f t="shared" si="7"/>
        <v>511428</v>
      </c>
      <c r="F36" s="63">
        <f t="shared" si="8"/>
        <v>10.46</v>
      </c>
      <c r="G36" s="64">
        <f t="shared" si="6"/>
        <v>4931906</v>
      </c>
      <c r="H36" s="64"/>
      <c r="I36" s="64"/>
      <c r="J36" s="56"/>
      <c r="K36" s="57"/>
    </row>
    <row r="37" spans="1:13" ht="13.5" thickBot="1" x14ac:dyDescent="0.25">
      <c r="A37" s="60" t="s">
        <v>30</v>
      </c>
      <c r="B37" s="67">
        <v>742808</v>
      </c>
      <c r="C37" s="67">
        <v>20061</v>
      </c>
      <c r="D37" s="67">
        <v>101325</v>
      </c>
      <c r="E37" s="62">
        <f t="shared" si="7"/>
        <v>864194</v>
      </c>
      <c r="F37" s="63">
        <f t="shared" si="8"/>
        <v>13.99</v>
      </c>
      <c r="G37" s="64">
        <f t="shared" si="6"/>
        <v>6236118</v>
      </c>
      <c r="H37" s="64"/>
      <c r="I37" s="64"/>
      <c r="J37" s="56"/>
      <c r="K37" s="2"/>
    </row>
    <row r="38" spans="1:13" ht="13.5" thickBot="1" x14ac:dyDescent="0.25">
      <c r="A38" s="68" t="s">
        <v>31</v>
      </c>
      <c r="B38" s="69">
        <v>1144754</v>
      </c>
      <c r="C38" s="69">
        <v>32281</v>
      </c>
      <c r="D38" s="69">
        <v>163202</v>
      </c>
      <c r="E38" s="62">
        <f t="shared" si="7"/>
        <v>1340237</v>
      </c>
      <c r="F38" s="63">
        <f t="shared" si="8"/>
        <v>17.73</v>
      </c>
      <c r="G38" s="64">
        <f t="shared" si="6"/>
        <v>7610188</v>
      </c>
      <c r="H38" s="64"/>
      <c r="I38" s="64"/>
      <c r="J38" s="56"/>
      <c r="K38" s="2"/>
      <c r="M38" s="58"/>
    </row>
    <row r="39" spans="1:13" ht="13.5" thickBot="1" x14ac:dyDescent="0.25">
      <c r="A39" s="70" t="s">
        <v>35</v>
      </c>
      <c r="B39" s="71">
        <f>SUM(B27:B38)</f>
        <v>5722718</v>
      </c>
      <c r="C39" s="72">
        <f>SUM(C27:C38)</f>
        <v>133305</v>
      </c>
      <c r="D39" s="71">
        <f>SUM(D27:D38)</f>
        <v>710516</v>
      </c>
      <c r="E39" s="73">
        <f>SUM(E27:E38)</f>
        <v>6572445</v>
      </c>
      <c r="F39" s="74">
        <f>ROUND((E39*100/(G19-H20)),2)</f>
        <v>10.38</v>
      </c>
      <c r="G39" s="59"/>
      <c r="H39" s="59"/>
      <c r="I39" s="59"/>
      <c r="J39" s="2"/>
      <c r="K39" s="2"/>
    </row>
    <row r="40" spans="1:13" ht="51.75" thickBot="1" x14ac:dyDescent="0.25">
      <c r="A40" s="75" t="s">
        <v>36</v>
      </c>
      <c r="B40" s="13">
        <f>ROUND((B39*100/E39),2)</f>
        <v>87.07</v>
      </c>
      <c r="C40" s="76">
        <f>ROUND((C39*100/E39),2)</f>
        <v>2.0299999999999998</v>
      </c>
      <c r="D40" s="13">
        <f>ROUND((D39*100/E39),2)</f>
        <v>10.81</v>
      </c>
      <c r="E40" s="77">
        <v>100</v>
      </c>
      <c r="F40" s="2"/>
      <c r="G40" s="2"/>
      <c r="H40" s="2"/>
      <c r="I40" s="2"/>
      <c r="J40" s="2"/>
      <c r="K40" s="2"/>
    </row>
  </sheetData>
  <mergeCells count="31">
    <mergeCell ref="A4:A6"/>
    <mergeCell ref="B4:G4"/>
    <mergeCell ref="H4:Q4"/>
    <mergeCell ref="R4:U4"/>
    <mergeCell ref="V4:V5"/>
    <mergeCell ref="B5:C5"/>
    <mergeCell ref="D5:E5"/>
    <mergeCell ref="G5:G6"/>
    <mergeCell ref="H5:K5"/>
    <mergeCell ref="L5:O5"/>
    <mergeCell ref="A19:A20"/>
    <mergeCell ref="G19:G20"/>
    <mergeCell ref="L19:L20"/>
    <mergeCell ref="M19:M20"/>
    <mergeCell ref="N19:N20"/>
    <mergeCell ref="B20:C20"/>
    <mergeCell ref="D20:E20"/>
    <mergeCell ref="H20:K20"/>
    <mergeCell ref="Q5:Q6"/>
    <mergeCell ref="R5:S5"/>
    <mergeCell ref="O19:O20"/>
    <mergeCell ref="P19:P20"/>
    <mergeCell ref="Q19:Q20"/>
    <mergeCell ref="R19:R20"/>
    <mergeCell ref="S19:S20"/>
    <mergeCell ref="T19:T20"/>
    <mergeCell ref="U19:U20"/>
    <mergeCell ref="V19:V20"/>
    <mergeCell ref="A24:A26"/>
    <mergeCell ref="B24:E25"/>
    <mergeCell ref="F24:F26"/>
  </mergeCells>
  <dataValidations count="2">
    <dataValidation type="decimal" allowBlank="1" showErrorMessage="1" errorTitle="Ошибка" error="Допускается ввод только действительных чисел!" sqref="B33:D37 IM33:IO37 SI33:SK37 ACE33:ACG37 AMA33:AMC37 AVW33:AVY37 BFS33:BFU37 BPO33:BPQ37 BZK33:BZM37 CJG33:CJI37 CTC33:CTE37 DCY33:DDA37 DMU33:DMW37 DWQ33:DWS37 EGM33:EGO37 EQI33:EQK37 FAE33:FAG37 FKA33:FKC37 FTW33:FTY37 GDS33:GDU37 GNO33:GNQ37 GXK33:GXM37 HHG33:HHI37 HRC33:HRE37 IAY33:IBA37 IKU33:IKW37 IUQ33:IUS37 JEM33:JEO37 JOI33:JOK37 JYE33:JYG37 KIA33:KIC37 KRW33:KRY37 LBS33:LBU37 LLO33:LLQ37 LVK33:LVM37 MFG33:MFI37 MPC33:MPE37 MYY33:MZA37 NIU33:NIW37 NSQ33:NSS37 OCM33:OCO37 OMI33:OMK37 OWE33:OWG37 PGA33:PGC37 PPW33:PPY37 PZS33:PZU37 QJO33:QJQ37 QTK33:QTM37 RDG33:RDI37 RNC33:RNE37 RWY33:RXA37 SGU33:SGW37 SQQ33:SQS37 TAM33:TAO37 TKI33:TKK37 TUE33:TUG37 UEA33:UEC37 UNW33:UNY37 UXS33:UXU37 VHO33:VHQ37 VRK33:VRM37 WBG33:WBI37 WLC33:WLE37 WUY33:WVA37 B65569:D65573 IX65569:IZ65573 ST65569:SV65573 ACP65569:ACR65573 AML65569:AMN65573 AWH65569:AWJ65573 BGD65569:BGF65573 BPZ65569:BQB65573 BZV65569:BZX65573 CJR65569:CJT65573 CTN65569:CTP65573 DDJ65569:DDL65573 DNF65569:DNH65573 DXB65569:DXD65573 EGX65569:EGZ65573 EQT65569:EQV65573 FAP65569:FAR65573 FKL65569:FKN65573 FUH65569:FUJ65573 GED65569:GEF65573 GNZ65569:GOB65573 GXV65569:GXX65573 HHR65569:HHT65573 HRN65569:HRP65573 IBJ65569:IBL65573 ILF65569:ILH65573 IVB65569:IVD65573 JEX65569:JEZ65573 JOT65569:JOV65573 JYP65569:JYR65573 KIL65569:KIN65573 KSH65569:KSJ65573 LCD65569:LCF65573 LLZ65569:LMB65573 LVV65569:LVX65573 MFR65569:MFT65573 MPN65569:MPP65573 MZJ65569:MZL65573 NJF65569:NJH65573 NTB65569:NTD65573 OCX65569:OCZ65573 OMT65569:OMV65573 OWP65569:OWR65573 PGL65569:PGN65573 PQH65569:PQJ65573 QAD65569:QAF65573 QJZ65569:QKB65573 QTV65569:QTX65573 RDR65569:RDT65573 RNN65569:RNP65573 RXJ65569:RXL65573 SHF65569:SHH65573 SRB65569:SRD65573 TAX65569:TAZ65573 TKT65569:TKV65573 TUP65569:TUR65573 UEL65569:UEN65573 UOH65569:UOJ65573 UYD65569:UYF65573 VHZ65569:VIB65573 VRV65569:VRX65573 WBR65569:WBT65573 WLN65569:WLP65573 WVJ65569:WVL65573 B131105:D131109 IX131105:IZ131109 ST131105:SV131109 ACP131105:ACR131109 AML131105:AMN131109 AWH131105:AWJ131109 BGD131105:BGF131109 BPZ131105:BQB131109 BZV131105:BZX131109 CJR131105:CJT131109 CTN131105:CTP131109 DDJ131105:DDL131109 DNF131105:DNH131109 DXB131105:DXD131109 EGX131105:EGZ131109 EQT131105:EQV131109 FAP131105:FAR131109 FKL131105:FKN131109 FUH131105:FUJ131109 GED131105:GEF131109 GNZ131105:GOB131109 GXV131105:GXX131109 HHR131105:HHT131109 HRN131105:HRP131109 IBJ131105:IBL131109 ILF131105:ILH131109 IVB131105:IVD131109 JEX131105:JEZ131109 JOT131105:JOV131109 JYP131105:JYR131109 KIL131105:KIN131109 KSH131105:KSJ131109 LCD131105:LCF131109 LLZ131105:LMB131109 LVV131105:LVX131109 MFR131105:MFT131109 MPN131105:MPP131109 MZJ131105:MZL131109 NJF131105:NJH131109 NTB131105:NTD131109 OCX131105:OCZ131109 OMT131105:OMV131109 OWP131105:OWR131109 PGL131105:PGN131109 PQH131105:PQJ131109 QAD131105:QAF131109 QJZ131105:QKB131109 QTV131105:QTX131109 RDR131105:RDT131109 RNN131105:RNP131109 RXJ131105:RXL131109 SHF131105:SHH131109 SRB131105:SRD131109 TAX131105:TAZ131109 TKT131105:TKV131109 TUP131105:TUR131109 UEL131105:UEN131109 UOH131105:UOJ131109 UYD131105:UYF131109 VHZ131105:VIB131109 VRV131105:VRX131109 WBR131105:WBT131109 WLN131105:WLP131109 WVJ131105:WVL131109 B196641:D196645 IX196641:IZ196645 ST196641:SV196645 ACP196641:ACR196645 AML196641:AMN196645 AWH196641:AWJ196645 BGD196641:BGF196645 BPZ196641:BQB196645 BZV196641:BZX196645 CJR196641:CJT196645 CTN196641:CTP196645 DDJ196641:DDL196645 DNF196641:DNH196645 DXB196641:DXD196645 EGX196641:EGZ196645 EQT196641:EQV196645 FAP196641:FAR196645 FKL196641:FKN196645 FUH196641:FUJ196645 GED196641:GEF196645 GNZ196641:GOB196645 GXV196641:GXX196645 HHR196641:HHT196645 HRN196641:HRP196645 IBJ196641:IBL196645 ILF196641:ILH196645 IVB196641:IVD196645 JEX196641:JEZ196645 JOT196641:JOV196645 JYP196641:JYR196645 KIL196641:KIN196645 KSH196641:KSJ196645 LCD196641:LCF196645 LLZ196641:LMB196645 LVV196641:LVX196645 MFR196641:MFT196645 MPN196641:MPP196645 MZJ196641:MZL196645 NJF196641:NJH196645 NTB196641:NTD196645 OCX196641:OCZ196645 OMT196641:OMV196645 OWP196641:OWR196645 PGL196641:PGN196645 PQH196641:PQJ196645 QAD196641:QAF196645 QJZ196641:QKB196645 QTV196641:QTX196645 RDR196641:RDT196645 RNN196641:RNP196645 RXJ196641:RXL196645 SHF196641:SHH196645 SRB196641:SRD196645 TAX196641:TAZ196645 TKT196641:TKV196645 TUP196641:TUR196645 UEL196641:UEN196645 UOH196641:UOJ196645 UYD196641:UYF196645 VHZ196641:VIB196645 VRV196641:VRX196645 WBR196641:WBT196645 WLN196641:WLP196645 WVJ196641:WVL196645 B262177:D262181 IX262177:IZ262181 ST262177:SV262181 ACP262177:ACR262181 AML262177:AMN262181 AWH262177:AWJ262181 BGD262177:BGF262181 BPZ262177:BQB262181 BZV262177:BZX262181 CJR262177:CJT262181 CTN262177:CTP262181 DDJ262177:DDL262181 DNF262177:DNH262181 DXB262177:DXD262181 EGX262177:EGZ262181 EQT262177:EQV262181 FAP262177:FAR262181 FKL262177:FKN262181 FUH262177:FUJ262181 GED262177:GEF262181 GNZ262177:GOB262181 GXV262177:GXX262181 HHR262177:HHT262181 HRN262177:HRP262181 IBJ262177:IBL262181 ILF262177:ILH262181 IVB262177:IVD262181 JEX262177:JEZ262181 JOT262177:JOV262181 JYP262177:JYR262181 KIL262177:KIN262181 KSH262177:KSJ262181 LCD262177:LCF262181 LLZ262177:LMB262181 LVV262177:LVX262181 MFR262177:MFT262181 MPN262177:MPP262181 MZJ262177:MZL262181 NJF262177:NJH262181 NTB262177:NTD262181 OCX262177:OCZ262181 OMT262177:OMV262181 OWP262177:OWR262181 PGL262177:PGN262181 PQH262177:PQJ262181 QAD262177:QAF262181 QJZ262177:QKB262181 QTV262177:QTX262181 RDR262177:RDT262181 RNN262177:RNP262181 RXJ262177:RXL262181 SHF262177:SHH262181 SRB262177:SRD262181 TAX262177:TAZ262181 TKT262177:TKV262181 TUP262177:TUR262181 UEL262177:UEN262181 UOH262177:UOJ262181 UYD262177:UYF262181 VHZ262177:VIB262181 VRV262177:VRX262181 WBR262177:WBT262181 WLN262177:WLP262181 WVJ262177:WVL262181 B327713:D327717 IX327713:IZ327717 ST327713:SV327717 ACP327713:ACR327717 AML327713:AMN327717 AWH327713:AWJ327717 BGD327713:BGF327717 BPZ327713:BQB327717 BZV327713:BZX327717 CJR327713:CJT327717 CTN327713:CTP327717 DDJ327713:DDL327717 DNF327713:DNH327717 DXB327713:DXD327717 EGX327713:EGZ327717 EQT327713:EQV327717 FAP327713:FAR327717 FKL327713:FKN327717 FUH327713:FUJ327717 GED327713:GEF327717 GNZ327713:GOB327717 GXV327713:GXX327717 HHR327713:HHT327717 HRN327713:HRP327717 IBJ327713:IBL327717 ILF327713:ILH327717 IVB327713:IVD327717 JEX327713:JEZ327717 JOT327713:JOV327717 JYP327713:JYR327717 KIL327713:KIN327717 KSH327713:KSJ327717 LCD327713:LCF327717 LLZ327713:LMB327717 LVV327713:LVX327717 MFR327713:MFT327717 MPN327713:MPP327717 MZJ327713:MZL327717 NJF327713:NJH327717 NTB327713:NTD327717 OCX327713:OCZ327717 OMT327713:OMV327717 OWP327713:OWR327717 PGL327713:PGN327717 PQH327713:PQJ327717 QAD327713:QAF327717 QJZ327713:QKB327717 QTV327713:QTX327717 RDR327713:RDT327717 RNN327713:RNP327717 RXJ327713:RXL327717 SHF327713:SHH327717 SRB327713:SRD327717 TAX327713:TAZ327717 TKT327713:TKV327717 TUP327713:TUR327717 UEL327713:UEN327717 UOH327713:UOJ327717 UYD327713:UYF327717 VHZ327713:VIB327717 VRV327713:VRX327717 WBR327713:WBT327717 WLN327713:WLP327717 WVJ327713:WVL327717 B393249:D393253 IX393249:IZ393253 ST393249:SV393253 ACP393249:ACR393253 AML393249:AMN393253 AWH393249:AWJ393253 BGD393249:BGF393253 BPZ393249:BQB393253 BZV393249:BZX393253 CJR393249:CJT393253 CTN393249:CTP393253 DDJ393249:DDL393253 DNF393249:DNH393253 DXB393249:DXD393253 EGX393249:EGZ393253 EQT393249:EQV393253 FAP393249:FAR393253 FKL393249:FKN393253 FUH393249:FUJ393253 GED393249:GEF393253 GNZ393249:GOB393253 GXV393249:GXX393253 HHR393249:HHT393253 HRN393249:HRP393253 IBJ393249:IBL393253 ILF393249:ILH393253 IVB393249:IVD393253 JEX393249:JEZ393253 JOT393249:JOV393253 JYP393249:JYR393253 KIL393249:KIN393253 KSH393249:KSJ393253 LCD393249:LCF393253 LLZ393249:LMB393253 LVV393249:LVX393253 MFR393249:MFT393253 MPN393249:MPP393253 MZJ393249:MZL393253 NJF393249:NJH393253 NTB393249:NTD393253 OCX393249:OCZ393253 OMT393249:OMV393253 OWP393249:OWR393253 PGL393249:PGN393253 PQH393249:PQJ393253 QAD393249:QAF393253 QJZ393249:QKB393253 QTV393249:QTX393253 RDR393249:RDT393253 RNN393249:RNP393253 RXJ393249:RXL393253 SHF393249:SHH393253 SRB393249:SRD393253 TAX393249:TAZ393253 TKT393249:TKV393253 TUP393249:TUR393253 UEL393249:UEN393253 UOH393249:UOJ393253 UYD393249:UYF393253 VHZ393249:VIB393253 VRV393249:VRX393253 WBR393249:WBT393253 WLN393249:WLP393253 WVJ393249:WVL393253 B458785:D458789 IX458785:IZ458789 ST458785:SV458789 ACP458785:ACR458789 AML458785:AMN458789 AWH458785:AWJ458789 BGD458785:BGF458789 BPZ458785:BQB458789 BZV458785:BZX458789 CJR458785:CJT458789 CTN458785:CTP458789 DDJ458785:DDL458789 DNF458785:DNH458789 DXB458785:DXD458789 EGX458785:EGZ458789 EQT458785:EQV458789 FAP458785:FAR458789 FKL458785:FKN458789 FUH458785:FUJ458789 GED458785:GEF458789 GNZ458785:GOB458789 GXV458785:GXX458789 HHR458785:HHT458789 HRN458785:HRP458789 IBJ458785:IBL458789 ILF458785:ILH458789 IVB458785:IVD458789 JEX458785:JEZ458789 JOT458785:JOV458789 JYP458785:JYR458789 KIL458785:KIN458789 KSH458785:KSJ458789 LCD458785:LCF458789 LLZ458785:LMB458789 LVV458785:LVX458789 MFR458785:MFT458789 MPN458785:MPP458789 MZJ458785:MZL458789 NJF458785:NJH458789 NTB458785:NTD458789 OCX458785:OCZ458789 OMT458785:OMV458789 OWP458785:OWR458789 PGL458785:PGN458789 PQH458785:PQJ458789 QAD458785:QAF458789 QJZ458785:QKB458789 QTV458785:QTX458789 RDR458785:RDT458789 RNN458785:RNP458789 RXJ458785:RXL458789 SHF458785:SHH458789 SRB458785:SRD458789 TAX458785:TAZ458789 TKT458785:TKV458789 TUP458785:TUR458789 UEL458785:UEN458789 UOH458785:UOJ458789 UYD458785:UYF458789 VHZ458785:VIB458789 VRV458785:VRX458789 WBR458785:WBT458789 WLN458785:WLP458789 WVJ458785:WVL458789 B524321:D524325 IX524321:IZ524325 ST524321:SV524325 ACP524321:ACR524325 AML524321:AMN524325 AWH524321:AWJ524325 BGD524321:BGF524325 BPZ524321:BQB524325 BZV524321:BZX524325 CJR524321:CJT524325 CTN524321:CTP524325 DDJ524321:DDL524325 DNF524321:DNH524325 DXB524321:DXD524325 EGX524321:EGZ524325 EQT524321:EQV524325 FAP524321:FAR524325 FKL524321:FKN524325 FUH524321:FUJ524325 GED524321:GEF524325 GNZ524321:GOB524325 GXV524321:GXX524325 HHR524321:HHT524325 HRN524321:HRP524325 IBJ524321:IBL524325 ILF524321:ILH524325 IVB524321:IVD524325 JEX524321:JEZ524325 JOT524321:JOV524325 JYP524321:JYR524325 KIL524321:KIN524325 KSH524321:KSJ524325 LCD524321:LCF524325 LLZ524321:LMB524325 LVV524321:LVX524325 MFR524321:MFT524325 MPN524321:MPP524325 MZJ524321:MZL524325 NJF524321:NJH524325 NTB524321:NTD524325 OCX524321:OCZ524325 OMT524321:OMV524325 OWP524321:OWR524325 PGL524321:PGN524325 PQH524321:PQJ524325 QAD524321:QAF524325 QJZ524321:QKB524325 QTV524321:QTX524325 RDR524321:RDT524325 RNN524321:RNP524325 RXJ524321:RXL524325 SHF524321:SHH524325 SRB524321:SRD524325 TAX524321:TAZ524325 TKT524321:TKV524325 TUP524321:TUR524325 UEL524321:UEN524325 UOH524321:UOJ524325 UYD524321:UYF524325 VHZ524321:VIB524325 VRV524321:VRX524325 WBR524321:WBT524325 WLN524321:WLP524325 WVJ524321:WVL524325 B589857:D589861 IX589857:IZ589861 ST589857:SV589861 ACP589857:ACR589861 AML589857:AMN589861 AWH589857:AWJ589861 BGD589857:BGF589861 BPZ589857:BQB589861 BZV589857:BZX589861 CJR589857:CJT589861 CTN589857:CTP589861 DDJ589857:DDL589861 DNF589857:DNH589861 DXB589857:DXD589861 EGX589857:EGZ589861 EQT589857:EQV589861 FAP589857:FAR589861 FKL589857:FKN589861 FUH589857:FUJ589861 GED589857:GEF589861 GNZ589857:GOB589861 GXV589857:GXX589861 HHR589857:HHT589861 HRN589857:HRP589861 IBJ589857:IBL589861 ILF589857:ILH589861 IVB589857:IVD589861 JEX589857:JEZ589861 JOT589857:JOV589861 JYP589857:JYR589861 KIL589857:KIN589861 KSH589857:KSJ589861 LCD589857:LCF589861 LLZ589857:LMB589861 LVV589857:LVX589861 MFR589857:MFT589861 MPN589857:MPP589861 MZJ589857:MZL589861 NJF589857:NJH589861 NTB589857:NTD589861 OCX589857:OCZ589861 OMT589857:OMV589861 OWP589857:OWR589861 PGL589857:PGN589861 PQH589857:PQJ589861 QAD589857:QAF589861 QJZ589857:QKB589861 QTV589857:QTX589861 RDR589857:RDT589861 RNN589857:RNP589861 RXJ589857:RXL589861 SHF589857:SHH589861 SRB589857:SRD589861 TAX589857:TAZ589861 TKT589857:TKV589861 TUP589857:TUR589861 UEL589857:UEN589861 UOH589857:UOJ589861 UYD589857:UYF589861 VHZ589857:VIB589861 VRV589857:VRX589861 WBR589857:WBT589861 WLN589857:WLP589861 WVJ589857:WVL589861 B655393:D655397 IX655393:IZ655397 ST655393:SV655397 ACP655393:ACR655397 AML655393:AMN655397 AWH655393:AWJ655397 BGD655393:BGF655397 BPZ655393:BQB655397 BZV655393:BZX655397 CJR655393:CJT655397 CTN655393:CTP655397 DDJ655393:DDL655397 DNF655393:DNH655397 DXB655393:DXD655397 EGX655393:EGZ655397 EQT655393:EQV655397 FAP655393:FAR655397 FKL655393:FKN655397 FUH655393:FUJ655397 GED655393:GEF655397 GNZ655393:GOB655397 GXV655393:GXX655397 HHR655393:HHT655397 HRN655393:HRP655397 IBJ655393:IBL655397 ILF655393:ILH655397 IVB655393:IVD655397 JEX655393:JEZ655397 JOT655393:JOV655397 JYP655393:JYR655397 KIL655393:KIN655397 KSH655393:KSJ655397 LCD655393:LCF655397 LLZ655393:LMB655397 LVV655393:LVX655397 MFR655393:MFT655397 MPN655393:MPP655397 MZJ655393:MZL655397 NJF655393:NJH655397 NTB655393:NTD655397 OCX655393:OCZ655397 OMT655393:OMV655397 OWP655393:OWR655397 PGL655393:PGN655397 PQH655393:PQJ655397 QAD655393:QAF655397 QJZ655393:QKB655397 QTV655393:QTX655397 RDR655393:RDT655397 RNN655393:RNP655397 RXJ655393:RXL655397 SHF655393:SHH655397 SRB655393:SRD655397 TAX655393:TAZ655397 TKT655393:TKV655397 TUP655393:TUR655397 UEL655393:UEN655397 UOH655393:UOJ655397 UYD655393:UYF655397 VHZ655393:VIB655397 VRV655393:VRX655397 WBR655393:WBT655397 WLN655393:WLP655397 WVJ655393:WVL655397 B720929:D720933 IX720929:IZ720933 ST720929:SV720933 ACP720929:ACR720933 AML720929:AMN720933 AWH720929:AWJ720933 BGD720929:BGF720933 BPZ720929:BQB720933 BZV720929:BZX720933 CJR720929:CJT720933 CTN720929:CTP720933 DDJ720929:DDL720933 DNF720929:DNH720933 DXB720929:DXD720933 EGX720929:EGZ720933 EQT720929:EQV720933 FAP720929:FAR720933 FKL720929:FKN720933 FUH720929:FUJ720933 GED720929:GEF720933 GNZ720929:GOB720933 GXV720929:GXX720933 HHR720929:HHT720933 HRN720929:HRP720933 IBJ720929:IBL720933 ILF720929:ILH720933 IVB720929:IVD720933 JEX720929:JEZ720933 JOT720929:JOV720933 JYP720929:JYR720933 KIL720929:KIN720933 KSH720929:KSJ720933 LCD720929:LCF720933 LLZ720929:LMB720933 LVV720929:LVX720933 MFR720929:MFT720933 MPN720929:MPP720933 MZJ720929:MZL720933 NJF720929:NJH720933 NTB720929:NTD720933 OCX720929:OCZ720933 OMT720929:OMV720933 OWP720929:OWR720933 PGL720929:PGN720933 PQH720929:PQJ720933 QAD720929:QAF720933 QJZ720929:QKB720933 QTV720929:QTX720933 RDR720929:RDT720933 RNN720929:RNP720933 RXJ720929:RXL720933 SHF720929:SHH720933 SRB720929:SRD720933 TAX720929:TAZ720933 TKT720929:TKV720933 TUP720929:TUR720933 UEL720929:UEN720933 UOH720929:UOJ720933 UYD720929:UYF720933 VHZ720929:VIB720933 VRV720929:VRX720933 WBR720929:WBT720933 WLN720929:WLP720933 WVJ720929:WVL720933 B786465:D786469 IX786465:IZ786469 ST786465:SV786469 ACP786465:ACR786469 AML786465:AMN786469 AWH786465:AWJ786469 BGD786465:BGF786469 BPZ786465:BQB786469 BZV786465:BZX786469 CJR786465:CJT786469 CTN786465:CTP786469 DDJ786465:DDL786469 DNF786465:DNH786469 DXB786465:DXD786469 EGX786465:EGZ786469 EQT786465:EQV786469 FAP786465:FAR786469 FKL786465:FKN786469 FUH786465:FUJ786469 GED786465:GEF786469 GNZ786465:GOB786469 GXV786465:GXX786469 HHR786465:HHT786469 HRN786465:HRP786469 IBJ786465:IBL786469 ILF786465:ILH786469 IVB786465:IVD786469 JEX786465:JEZ786469 JOT786465:JOV786469 JYP786465:JYR786469 KIL786465:KIN786469 KSH786465:KSJ786469 LCD786465:LCF786469 LLZ786465:LMB786469 LVV786465:LVX786469 MFR786465:MFT786469 MPN786465:MPP786469 MZJ786465:MZL786469 NJF786465:NJH786469 NTB786465:NTD786469 OCX786465:OCZ786469 OMT786465:OMV786469 OWP786465:OWR786469 PGL786465:PGN786469 PQH786465:PQJ786469 QAD786465:QAF786469 QJZ786465:QKB786469 QTV786465:QTX786469 RDR786465:RDT786469 RNN786465:RNP786469 RXJ786465:RXL786469 SHF786465:SHH786469 SRB786465:SRD786469 TAX786465:TAZ786469 TKT786465:TKV786469 TUP786465:TUR786469 UEL786465:UEN786469 UOH786465:UOJ786469 UYD786465:UYF786469 VHZ786465:VIB786469 VRV786465:VRX786469 WBR786465:WBT786469 WLN786465:WLP786469 WVJ786465:WVL786469 B852001:D852005 IX852001:IZ852005 ST852001:SV852005 ACP852001:ACR852005 AML852001:AMN852005 AWH852001:AWJ852005 BGD852001:BGF852005 BPZ852001:BQB852005 BZV852001:BZX852005 CJR852001:CJT852005 CTN852001:CTP852005 DDJ852001:DDL852005 DNF852001:DNH852005 DXB852001:DXD852005 EGX852001:EGZ852005 EQT852001:EQV852005 FAP852001:FAR852005 FKL852001:FKN852005 FUH852001:FUJ852005 GED852001:GEF852005 GNZ852001:GOB852005 GXV852001:GXX852005 HHR852001:HHT852005 HRN852001:HRP852005 IBJ852001:IBL852005 ILF852001:ILH852005 IVB852001:IVD852005 JEX852001:JEZ852005 JOT852001:JOV852005 JYP852001:JYR852005 KIL852001:KIN852005 KSH852001:KSJ852005 LCD852001:LCF852005 LLZ852001:LMB852005 LVV852001:LVX852005 MFR852001:MFT852005 MPN852001:MPP852005 MZJ852001:MZL852005 NJF852001:NJH852005 NTB852001:NTD852005 OCX852001:OCZ852005 OMT852001:OMV852005 OWP852001:OWR852005 PGL852001:PGN852005 PQH852001:PQJ852005 QAD852001:QAF852005 QJZ852001:QKB852005 QTV852001:QTX852005 RDR852001:RDT852005 RNN852001:RNP852005 RXJ852001:RXL852005 SHF852001:SHH852005 SRB852001:SRD852005 TAX852001:TAZ852005 TKT852001:TKV852005 TUP852001:TUR852005 UEL852001:UEN852005 UOH852001:UOJ852005 UYD852001:UYF852005 VHZ852001:VIB852005 VRV852001:VRX852005 WBR852001:WBT852005 WLN852001:WLP852005 WVJ852001:WVL852005 B917537:D917541 IX917537:IZ917541 ST917537:SV917541 ACP917537:ACR917541 AML917537:AMN917541 AWH917537:AWJ917541 BGD917537:BGF917541 BPZ917537:BQB917541 BZV917537:BZX917541 CJR917537:CJT917541 CTN917537:CTP917541 DDJ917537:DDL917541 DNF917537:DNH917541 DXB917537:DXD917541 EGX917537:EGZ917541 EQT917537:EQV917541 FAP917537:FAR917541 FKL917537:FKN917541 FUH917537:FUJ917541 GED917537:GEF917541 GNZ917537:GOB917541 GXV917537:GXX917541 HHR917537:HHT917541 HRN917537:HRP917541 IBJ917537:IBL917541 ILF917537:ILH917541 IVB917537:IVD917541 JEX917537:JEZ917541 JOT917537:JOV917541 JYP917537:JYR917541 KIL917537:KIN917541 KSH917537:KSJ917541 LCD917537:LCF917541 LLZ917537:LMB917541 LVV917537:LVX917541 MFR917537:MFT917541 MPN917537:MPP917541 MZJ917537:MZL917541 NJF917537:NJH917541 NTB917537:NTD917541 OCX917537:OCZ917541 OMT917537:OMV917541 OWP917537:OWR917541 PGL917537:PGN917541 PQH917537:PQJ917541 QAD917537:QAF917541 QJZ917537:QKB917541 QTV917537:QTX917541 RDR917537:RDT917541 RNN917537:RNP917541 RXJ917537:RXL917541 SHF917537:SHH917541 SRB917537:SRD917541 TAX917537:TAZ917541 TKT917537:TKV917541 TUP917537:TUR917541 UEL917537:UEN917541 UOH917537:UOJ917541 UYD917537:UYF917541 VHZ917537:VIB917541 VRV917537:VRX917541 WBR917537:WBT917541 WLN917537:WLP917541 WVJ917537:WVL917541 B983073:D983077 IX983073:IZ983077 ST983073:SV983077 ACP983073:ACR983077 AML983073:AMN983077 AWH983073:AWJ983077 BGD983073:BGF983077 BPZ983073:BQB983077 BZV983073:BZX983077 CJR983073:CJT983077 CTN983073:CTP983077 DDJ983073:DDL983077 DNF983073:DNH983077 DXB983073:DXD983077 EGX983073:EGZ983077 EQT983073:EQV983077 FAP983073:FAR983077 FKL983073:FKN983077 FUH983073:FUJ983077 GED983073:GEF983077 GNZ983073:GOB983077 GXV983073:GXX983077 HHR983073:HHT983077 HRN983073:HRP983077 IBJ983073:IBL983077 ILF983073:ILH983077 IVB983073:IVD983077 JEX983073:JEZ983077 JOT983073:JOV983077 JYP983073:JYR983077 KIL983073:KIN983077 KSH983073:KSJ983077 LCD983073:LCF983077 LLZ983073:LMB983077 LVV983073:LVX983077 MFR983073:MFT983077 MPN983073:MPP983077 MZJ983073:MZL983077 NJF983073:NJH983077 NTB983073:NTD983077 OCX983073:OCZ983077 OMT983073:OMV983077 OWP983073:OWR983077 PGL983073:PGN983077 PQH983073:PQJ983077 QAD983073:QAF983077 QJZ983073:QKB983077 QTV983073:QTX983077 RDR983073:RDT983077 RNN983073:RNP983077 RXJ983073:RXL983077 SHF983073:SHH983077 SRB983073:SRD983077 TAX983073:TAZ983077 TKT983073:TKV983077 TUP983073:TUR983077 UEL983073:UEN983077 UOH983073:UOJ983077 UYD983073:UYF983077 VHZ983073:VIB983077 VRV983073:VRX983077 WBR983073:WBT983077 WLN983073:WLP983077 WVJ983073:WVL983077" xr:uid="{C745B3D4-20E3-44CC-BBA6-2ED9DB4EC6B3}">
      <formula1>-9.99999999999999E+23</formula1>
      <formula2>9.99999999999999E+23</formula2>
    </dataValidation>
    <dataValidation type="decimal" operator="notEqual" allowBlank="1" showInputMessage="1" showErrorMessage="1" sqref="B27:C32 IM27:IN32 SI27:SJ32 ACE27:ACF32 AMA27:AMB32 AVW27:AVX32 BFS27:BFT32 BPO27:BPP32 BZK27:BZL32 CJG27:CJH32 CTC27:CTD32 DCY27:DCZ32 DMU27:DMV32 DWQ27:DWR32 EGM27:EGN32 EQI27:EQJ32 FAE27:FAF32 FKA27:FKB32 FTW27:FTX32 GDS27:GDT32 GNO27:GNP32 GXK27:GXL32 HHG27:HHH32 HRC27:HRD32 IAY27:IAZ32 IKU27:IKV32 IUQ27:IUR32 JEM27:JEN32 JOI27:JOJ32 JYE27:JYF32 KIA27:KIB32 KRW27:KRX32 LBS27:LBT32 LLO27:LLP32 LVK27:LVL32 MFG27:MFH32 MPC27:MPD32 MYY27:MYZ32 NIU27:NIV32 NSQ27:NSR32 OCM27:OCN32 OMI27:OMJ32 OWE27:OWF32 PGA27:PGB32 PPW27:PPX32 PZS27:PZT32 QJO27:QJP32 QTK27:QTL32 RDG27:RDH32 RNC27:RND32 RWY27:RWZ32 SGU27:SGV32 SQQ27:SQR32 TAM27:TAN32 TKI27:TKJ32 TUE27:TUF32 UEA27:UEB32 UNW27:UNX32 UXS27:UXT32 VHO27:VHP32 VRK27:VRL32 WBG27:WBH32 WLC27:WLD32 WUY27:WUZ32 B65563:C65568 IX65563:IY65568 ST65563:SU65568 ACP65563:ACQ65568 AML65563:AMM65568 AWH65563:AWI65568 BGD65563:BGE65568 BPZ65563:BQA65568 BZV65563:BZW65568 CJR65563:CJS65568 CTN65563:CTO65568 DDJ65563:DDK65568 DNF65563:DNG65568 DXB65563:DXC65568 EGX65563:EGY65568 EQT65563:EQU65568 FAP65563:FAQ65568 FKL65563:FKM65568 FUH65563:FUI65568 GED65563:GEE65568 GNZ65563:GOA65568 GXV65563:GXW65568 HHR65563:HHS65568 HRN65563:HRO65568 IBJ65563:IBK65568 ILF65563:ILG65568 IVB65563:IVC65568 JEX65563:JEY65568 JOT65563:JOU65568 JYP65563:JYQ65568 KIL65563:KIM65568 KSH65563:KSI65568 LCD65563:LCE65568 LLZ65563:LMA65568 LVV65563:LVW65568 MFR65563:MFS65568 MPN65563:MPO65568 MZJ65563:MZK65568 NJF65563:NJG65568 NTB65563:NTC65568 OCX65563:OCY65568 OMT65563:OMU65568 OWP65563:OWQ65568 PGL65563:PGM65568 PQH65563:PQI65568 QAD65563:QAE65568 QJZ65563:QKA65568 QTV65563:QTW65568 RDR65563:RDS65568 RNN65563:RNO65568 RXJ65563:RXK65568 SHF65563:SHG65568 SRB65563:SRC65568 TAX65563:TAY65568 TKT65563:TKU65568 TUP65563:TUQ65568 UEL65563:UEM65568 UOH65563:UOI65568 UYD65563:UYE65568 VHZ65563:VIA65568 VRV65563:VRW65568 WBR65563:WBS65568 WLN65563:WLO65568 WVJ65563:WVK65568 B131099:C131104 IX131099:IY131104 ST131099:SU131104 ACP131099:ACQ131104 AML131099:AMM131104 AWH131099:AWI131104 BGD131099:BGE131104 BPZ131099:BQA131104 BZV131099:BZW131104 CJR131099:CJS131104 CTN131099:CTO131104 DDJ131099:DDK131104 DNF131099:DNG131104 DXB131099:DXC131104 EGX131099:EGY131104 EQT131099:EQU131104 FAP131099:FAQ131104 FKL131099:FKM131104 FUH131099:FUI131104 GED131099:GEE131104 GNZ131099:GOA131104 GXV131099:GXW131104 HHR131099:HHS131104 HRN131099:HRO131104 IBJ131099:IBK131104 ILF131099:ILG131104 IVB131099:IVC131104 JEX131099:JEY131104 JOT131099:JOU131104 JYP131099:JYQ131104 KIL131099:KIM131104 KSH131099:KSI131104 LCD131099:LCE131104 LLZ131099:LMA131104 LVV131099:LVW131104 MFR131099:MFS131104 MPN131099:MPO131104 MZJ131099:MZK131104 NJF131099:NJG131104 NTB131099:NTC131104 OCX131099:OCY131104 OMT131099:OMU131104 OWP131099:OWQ131104 PGL131099:PGM131104 PQH131099:PQI131104 QAD131099:QAE131104 QJZ131099:QKA131104 QTV131099:QTW131104 RDR131099:RDS131104 RNN131099:RNO131104 RXJ131099:RXK131104 SHF131099:SHG131104 SRB131099:SRC131104 TAX131099:TAY131104 TKT131099:TKU131104 TUP131099:TUQ131104 UEL131099:UEM131104 UOH131099:UOI131104 UYD131099:UYE131104 VHZ131099:VIA131104 VRV131099:VRW131104 WBR131099:WBS131104 WLN131099:WLO131104 WVJ131099:WVK131104 B196635:C196640 IX196635:IY196640 ST196635:SU196640 ACP196635:ACQ196640 AML196635:AMM196640 AWH196635:AWI196640 BGD196635:BGE196640 BPZ196635:BQA196640 BZV196635:BZW196640 CJR196635:CJS196640 CTN196635:CTO196640 DDJ196635:DDK196640 DNF196635:DNG196640 DXB196635:DXC196640 EGX196635:EGY196640 EQT196635:EQU196640 FAP196635:FAQ196640 FKL196635:FKM196640 FUH196635:FUI196640 GED196635:GEE196640 GNZ196635:GOA196640 GXV196635:GXW196640 HHR196635:HHS196640 HRN196635:HRO196640 IBJ196635:IBK196640 ILF196635:ILG196640 IVB196635:IVC196640 JEX196635:JEY196640 JOT196635:JOU196640 JYP196635:JYQ196640 KIL196635:KIM196640 KSH196635:KSI196640 LCD196635:LCE196640 LLZ196635:LMA196640 LVV196635:LVW196640 MFR196635:MFS196640 MPN196635:MPO196640 MZJ196635:MZK196640 NJF196635:NJG196640 NTB196635:NTC196640 OCX196635:OCY196640 OMT196635:OMU196640 OWP196635:OWQ196640 PGL196635:PGM196640 PQH196635:PQI196640 QAD196635:QAE196640 QJZ196635:QKA196640 QTV196635:QTW196640 RDR196635:RDS196640 RNN196635:RNO196640 RXJ196635:RXK196640 SHF196635:SHG196640 SRB196635:SRC196640 TAX196635:TAY196640 TKT196635:TKU196640 TUP196635:TUQ196640 UEL196635:UEM196640 UOH196635:UOI196640 UYD196635:UYE196640 VHZ196635:VIA196640 VRV196635:VRW196640 WBR196635:WBS196640 WLN196635:WLO196640 WVJ196635:WVK196640 B262171:C262176 IX262171:IY262176 ST262171:SU262176 ACP262171:ACQ262176 AML262171:AMM262176 AWH262171:AWI262176 BGD262171:BGE262176 BPZ262171:BQA262176 BZV262171:BZW262176 CJR262171:CJS262176 CTN262171:CTO262176 DDJ262171:DDK262176 DNF262171:DNG262176 DXB262171:DXC262176 EGX262171:EGY262176 EQT262171:EQU262176 FAP262171:FAQ262176 FKL262171:FKM262176 FUH262171:FUI262176 GED262171:GEE262176 GNZ262171:GOA262176 GXV262171:GXW262176 HHR262171:HHS262176 HRN262171:HRO262176 IBJ262171:IBK262176 ILF262171:ILG262176 IVB262171:IVC262176 JEX262171:JEY262176 JOT262171:JOU262176 JYP262171:JYQ262176 KIL262171:KIM262176 KSH262171:KSI262176 LCD262171:LCE262176 LLZ262171:LMA262176 LVV262171:LVW262176 MFR262171:MFS262176 MPN262171:MPO262176 MZJ262171:MZK262176 NJF262171:NJG262176 NTB262171:NTC262176 OCX262171:OCY262176 OMT262171:OMU262176 OWP262171:OWQ262176 PGL262171:PGM262176 PQH262171:PQI262176 QAD262171:QAE262176 QJZ262171:QKA262176 QTV262171:QTW262176 RDR262171:RDS262176 RNN262171:RNO262176 RXJ262171:RXK262176 SHF262171:SHG262176 SRB262171:SRC262176 TAX262171:TAY262176 TKT262171:TKU262176 TUP262171:TUQ262176 UEL262171:UEM262176 UOH262171:UOI262176 UYD262171:UYE262176 VHZ262171:VIA262176 VRV262171:VRW262176 WBR262171:WBS262176 WLN262171:WLO262176 WVJ262171:WVK262176 B327707:C327712 IX327707:IY327712 ST327707:SU327712 ACP327707:ACQ327712 AML327707:AMM327712 AWH327707:AWI327712 BGD327707:BGE327712 BPZ327707:BQA327712 BZV327707:BZW327712 CJR327707:CJS327712 CTN327707:CTO327712 DDJ327707:DDK327712 DNF327707:DNG327712 DXB327707:DXC327712 EGX327707:EGY327712 EQT327707:EQU327712 FAP327707:FAQ327712 FKL327707:FKM327712 FUH327707:FUI327712 GED327707:GEE327712 GNZ327707:GOA327712 GXV327707:GXW327712 HHR327707:HHS327712 HRN327707:HRO327712 IBJ327707:IBK327712 ILF327707:ILG327712 IVB327707:IVC327712 JEX327707:JEY327712 JOT327707:JOU327712 JYP327707:JYQ327712 KIL327707:KIM327712 KSH327707:KSI327712 LCD327707:LCE327712 LLZ327707:LMA327712 LVV327707:LVW327712 MFR327707:MFS327712 MPN327707:MPO327712 MZJ327707:MZK327712 NJF327707:NJG327712 NTB327707:NTC327712 OCX327707:OCY327712 OMT327707:OMU327712 OWP327707:OWQ327712 PGL327707:PGM327712 PQH327707:PQI327712 QAD327707:QAE327712 QJZ327707:QKA327712 QTV327707:QTW327712 RDR327707:RDS327712 RNN327707:RNO327712 RXJ327707:RXK327712 SHF327707:SHG327712 SRB327707:SRC327712 TAX327707:TAY327712 TKT327707:TKU327712 TUP327707:TUQ327712 UEL327707:UEM327712 UOH327707:UOI327712 UYD327707:UYE327712 VHZ327707:VIA327712 VRV327707:VRW327712 WBR327707:WBS327712 WLN327707:WLO327712 WVJ327707:WVK327712 B393243:C393248 IX393243:IY393248 ST393243:SU393248 ACP393243:ACQ393248 AML393243:AMM393248 AWH393243:AWI393248 BGD393243:BGE393248 BPZ393243:BQA393248 BZV393243:BZW393248 CJR393243:CJS393248 CTN393243:CTO393248 DDJ393243:DDK393248 DNF393243:DNG393248 DXB393243:DXC393248 EGX393243:EGY393248 EQT393243:EQU393248 FAP393243:FAQ393248 FKL393243:FKM393248 FUH393243:FUI393248 GED393243:GEE393248 GNZ393243:GOA393248 GXV393243:GXW393248 HHR393243:HHS393248 HRN393243:HRO393248 IBJ393243:IBK393248 ILF393243:ILG393248 IVB393243:IVC393248 JEX393243:JEY393248 JOT393243:JOU393248 JYP393243:JYQ393248 KIL393243:KIM393248 KSH393243:KSI393248 LCD393243:LCE393248 LLZ393243:LMA393248 LVV393243:LVW393248 MFR393243:MFS393248 MPN393243:MPO393248 MZJ393243:MZK393248 NJF393243:NJG393248 NTB393243:NTC393248 OCX393243:OCY393248 OMT393243:OMU393248 OWP393243:OWQ393248 PGL393243:PGM393248 PQH393243:PQI393248 QAD393243:QAE393248 QJZ393243:QKA393248 QTV393243:QTW393248 RDR393243:RDS393248 RNN393243:RNO393248 RXJ393243:RXK393248 SHF393243:SHG393248 SRB393243:SRC393248 TAX393243:TAY393248 TKT393243:TKU393248 TUP393243:TUQ393248 UEL393243:UEM393248 UOH393243:UOI393248 UYD393243:UYE393248 VHZ393243:VIA393248 VRV393243:VRW393248 WBR393243:WBS393248 WLN393243:WLO393248 WVJ393243:WVK393248 B458779:C458784 IX458779:IY458784 ST458779:SU458784 ACP458779:ACQ458784 AML458779:AMM458784 AWH458779:AWI458784 BGD458779:BGE458784 BPZ458779:BQA458784 BZV458779:BZW458784 CJR458779:CJS458784 CTN458779:CTO458784 DDJ458779:DDK458784 DNF458779:DNG458784 DXB458779:DXC458784 EGX458779:EGY458784 EQT458779:EQU458784 FAP458779:FAQ458784 FKL458779:FKM458784 FUH458779:FUI458784 GED458779:GEE458784 GNZ458779:GOA458784 GXV458779:GXW458784 HHR458779:HHS458784 HRN458779:HRO458784 IBJ458779:IBK458784 ILF458779:ILG458784 IVB458779:IVC458784 JEX458779:JEY458784 JOT458779:JOU458784 JYP458779:JYQ458784 KIL458779:KIM458784 KSH458779:KSI458784 LCD458779:LCE458784 LLZ458779:LMA458784 LVV458779:LVW458784 MFR458779:MFS458784 MPN458779:MPO458784 MZJ458779:MZK458784 NJF458779:NJG458784 NTB458779:NTC458784 OCX458779:OCY458784 OMT458779:OMU458784 OWP458779:OWQ458784 PGL458779:PGM458784 PQH458779:PQI458784 QAD458779:QAE458784 QJZ458779:QKA458784 QTV458779:QTW458784 RDR458779:RDS458784 RNN458779:RNO458784 RXJ458779:RXK458784 SHF458779:SHG458784 SRB458779:SRC458784 TAX458779:TAY458784 TKT458779:TKU458784 TUP458779:TUQ458784 UEL458779:UEM458784 UOH458779:UOI458784 UYD458779:UYE458784 VHZ458779:VIA458784 VRV458779:VRW458784 WBR458779:WBS458784 WLN458779:WLO458784 WVJ458779:WVK458784 B524315:C524320 IX524315:IY524320 ST524315:SU524320 ACP524315:ACQ524320 AML524315:AMM524320 AWH524315:AWI524320 BGD524315:BGE524320 BPZ524315:BQA524320 BZV524315:BZW524320 CJR524315:CJS524320 CTN524315:CTO524320 DDJ524315:DDK524320 DNF524315:DNG524320 DXB524315:DXC524320 EGX524315:EGY524320 EQT524315:EQU524320 FAP524315:FAQ524320 FKL524315:FKM524320 FUH524315:FUI524320 GED524315:GEE524320 GNZ524315:GOA524320 GXV524315:GXW524320 HHR524315:HHS524320 HRN524315:HRO524320 IBJ524315:IBK524320 ILF524315:ILG524320 IVB524315:IVC524320 JEX524315:JEY524320 JOT524315:JOU524320 JYP524315:JYQ524320 KIL524315:KIM524320 KSH524315:KSI524320 LCD524315:LCE524320 LLZ524315:LMA524320 LVV524315:LVW524320 MFR524315:MFS524320 MPN524315:MPO524320 MZJ524315:MZK524320 NJF524315:NJG524320 NTB524315:NTC524320 OCX524315:OCY524320 OMT524315:OMU524320 OWP524315:OWQ524320 PGL524315:PGM524320 PQH524315:PQI524320 QAD524315:QAE524320 QJZ524315:QKA524320 QTV524315:QTW524320 RDR524315:RDS524320 RNN524315:RNO524320 RXJ524315:RXK524320 SHF524315:SHG524320 SRB524315:SRC524320 TAX524315:TAY524320 TKT524315:TKU524320 TUP524315:TUQ524320 UEL524315:UEM524320 UOH524315:UOI524320 UYD524315:UYE524320 VHZ524315:VIA524320 VRV524315:VRW524320 WBR524315:WBS524320 WLN524315:WLO524320 WVJ524315:WVK524320 B589851:C589856 IX589851:IY589856 ST589851:SU589856 ACP589851:ACQ589856 AML589851:AMM589856 AWH589851:AWI589856 BGD589851:BGE589856 BPZ589851:BQA589856 BZV589851:BZW589856 CJR589851:CJS589856 CTN589851:CTO589856 DDJ589851:DDK589856 DNF589851:DNG589856 DXB589851:DXC589856 EGX589851:EGY589856 EQT589851:EQU589856 FAP589851:FAQ589856 FKL589851:FKM589856 FUH589851:FUI589856 GED589851:GEE589856 GNZ589851:GOA589856 GXV589851:GXW589856 HHR589851:HHS589856 HRN589851:HRO589856 IBJ589851:IBK589856 ILF589851:ILG589856 IVB589851:IVC589856 JEX589851:JEY589856 JOT589851:JOU589856 JYP589851:JYQ589856 KIL589851:KIM589856 KSH589851:KSI589856 LCD589851:LCE589856 LLZ589851:LMA589856 LVV589851:LVW589856 MFR589851:MFS589856 MPN589851:MPO589856 MZJ589851:MZK589856 NJF589851:NJG589856 NTB589851:NTC589856 OCX589851:OCY589856 OMT589851:OMU589856 OWP589851:OWQ589856 PGL589851:PGM589856 PQH589851:PQI589856 QAD589851:QAE589856 QJZ589851:QKA589856 QTV589851:QTW589856 RDR589851:RDS589856 RNN589851:RNO589856 RXJ589851:RXK589856 SHF589851:SHG589856 SRB589851:SRC589856 TAX589851:TAY589856 TKT589851:TKU589856 TUP589851:TUQ589856 UEL589851:UEM589856 UOH589851:UOI589856 UYD589851:UYE589856 VHZ589851:VIA589856 VRV589851:VRW589856 WBR589851:WBS589856 WLN589851:WLO589856 WVJ589851:WVK589856 B655387:C655392 IX655387:IY655392 ST655387:SU655392 ACP655387:ACQ655392 AML655387:AMM655392 AWH655387:AWI655392 BGD655387:BGE655392 BPZ655387:BQA655392 BZV655387:BZW655392 CJR655387:CJS655392 CTN655387:CTO655392 DDJ655387:DDK655392 DNF655387:DNG655392 DXB655387:DXC655392 EGX655387:EGY655392 EQT655387:EQU655392 FAP655387:FAQ655392 FKL655387:FKM655392 FUH655387:FUI655392 GED655387:GEE655392 GNZ655387:GOA655392 GXV655387:GXW655392 HHR655387:HHS655392 HRN655387:HRO655392 IBJ655387:IBK655392 ILF655387:ILG655392 IVB655387:IVC655392 JEX655387:JEY655392 JOT655387:JOU655392 JYP655387:JYQ655392 KIL655387:KIM655392 KSH655387:KSI655392 LCD655387:LCE655392 LLZ655387:LMA655392 LVV655387:LVW655392 MFR655387:MFS655392 MPN655387:MPO655392 MZJ655387:MZK655392 NJF655387:NJG655392 NTB655387:NTC655392 OCX655387:OCY655392 OMT655387:OMU655392 OWP655387:OWQ655392 PGL655387:PGM655392 PQH655387:PQI655392 QAD655387:QAE655392 QJZ655387:QKA655392 QTV655387:QTW655392 RDR655387:RDS655392 RNN655387:RNO655392 RXJ655387:RXK655392 SHF655387:SHG655392 SRB655387:SRC655392 TAX655387:TAY655392 TKT655387:TKU655392 TUP655387:TUQ655392 UEL655387:UEM655392 UOH655387:UOI655392 UYD655387:UYE655392 VHZ655387:VIA655392 VRV655387:VRW655392 WBR655387:WBS655392 WLN655387:WLO655392 WVJ655387:WVK655392 B720923:C720928 IX720923:IY720928 ST720923:SU720928 ACP720923:ACQ720928 AML720923:AMM720928 AWH720923:AWI720928 BGD720923:BGE720928 BPZ720923:BQA720928 BZV720923:BZW720928 CJR720923:CJS720928 CTN720923:CTO720928 DDJ720923:DDK720928 DNF720923:DNG720928 DXB720923:DXC720928 EGX720923:EGY720928 EQT720923:EQU720928 FAP720923:FAQ720928 FKL720923:FKM720928 FUH720923:FUI720928 GED720923:GEE720928 GNZ720923:GOA720928 GXV720923:GXW720928 HHR720923:HHS720928 HRN720923:HRO720928 IBJ720923:IBK720928 ILF720923:ILG720928 IVB720923:IVC720928 JEX720923:JEY720928 JOT720923:JOU720928 JYP720923:JYQ720928 KIL720923:KIM720928 KSH720923:KSI720928 LCD720923:LCE720928 LLZ720923:LMA720928 LVV720923:LVW720928 MFR720923:MFS720928 MPN720923:MPO720928 MZJ720923:MZK720928 NJF720923:NJG720928 NTB720923:NTC720928 OCX720923:OCY720928 OMT720923:OMU720928 OWP720923:OWQ720928 PGL720923:PGM720928 PQH720923:PQI720928 QAD720923:QAE720928 QJZ720923:QKA720928 QTV720923:QTW720928 RDR720923:RDS720928 RNN720923:RNO720928 RXJ720923:RXK720928 SHF720923:SHG720928 SRB720923:SRC720928 TAX720923:TAY720928 TKT720923:TKU720928 TUP720923:TUQ720928 UEL720923:UEM720928 UOH720923:UOI720928 UYD720923:UYE720928 VHZ720923:VIA720928 VRV720923:VRW720928 WBR720923:WBS720928 WLN720923:WLO720928 WVJ720923:WVK720928 B786459:C786464 IX786459:IY786464 ST786459:SU786464 ACP786459:ACQ786464 AML786459:AMM786464 AWH786459:AWI786464 BGD786459:BGE786464 BPZ786459:BQA786464 BZV786459:BZW786464 CJR786459:CJS786464 CTN786459:CTO786464 DDJ786459:DDK786464 DNF786459:DNG786464 DXB786459:DXC786464 EGX786459:EGY786464 EQT786459:EQU786464 FAP786459:FAQ786464 FKL786459:FKM786464 FUH786459:FUI786464 GED786459:GEE786464 GNZ786459:GOA786464 GXV786459:GXW786464 HHR786459:HHS786464 HRN786459:HRO786464 IBJ786459:IBK786464 ILF786459:ILG786464 IVB786459:IVC786464 JEX786459:JEY786464 JOT786459:JOU786464 JYP786459:JYQ786464 KIL786459:KIM786464 KSH786459:KSI786464 LCD786459:LCE786464 LLZ786459:LMA786464 LVV786459:LVW786464 MFR786459:MFS786464 MPN786459:MPO786464 MZJ786459:MZK786464 NJF786459:NJG786464 NTB786459:NTC786464 OCX786459:OCY786464 OMT786459:OMU786464 OWP786459:OWQ786464 PGL786459:PGM786464 PQH786459:PQI786464 QAD786459:QAE786464 QJZ786459:QKA786464 QTV786459:QTW786464 RDR786459:RDS786464 RNN786459:RNO786464 RXJ786459:RXK786464 SHF786459:SHG786464 SRB786459:SRC786464 TAX786459:TAY786464 TKT786459:TKU786464 TUP786459:TUQ786464 UEL786459:UEM786464 UOH786459:UOI786464 UYD786459:UYE786464 VHZ786459:VIA786464 VRV786459:VRW786464 WBR786459:WBS786464 WLN786459:WLO786464 WVJ786459:WVK786464 B851995:C852000 IX851995:IY852000 ST851995:SU852000 ACP851995:ACQ852000 AML851995:AMM852000 AWH851995:AWI852000 BGD851995:BGE852000 BPZ851995:BQA852000 BZV851995:BZW852000 CJR851995:CJS852000 CTN851995:CTO852000 DDJ851995:DDK852000 DNF851995:DNG852000 DXB851995:DXC852000 EGX851995:EGY852000 EQT851995:EQU852000 FAP851995:FAQ852000 FKL851995:FKM852000 FUH851995:FUI852000 GED851995:GEE852000 GNZ851995:GOA852000 GXV851995:GXW852000 HHR851995:HHS852000 HRN851995:HRO852000 IBJ851995:IBK852000 ILF851995:ILG852000 IVB851995:IVC852000 JEX851995:JEY852000 JOT851995:JOU852000 JYP851995:JYQ852000 KIL851995:KIM852000 KSH851995:KSI852000 LCD851995:LCE852000 LLZ851995:LMA852000 LVV851995:LVW852000 MFR851995:MFS852000 MPN851995:MPO852000 MZJ851995:MZK852000 NJF851995:NJG852000 NTB851995:NTC852000 OCX851995:OCY852000 OMT851995:OMU852000 OWP851995:OWQ852000 PGL851995:PGM852000 PQH851995:PQI852000 QAD851995:QAE852000 QJZ851995:QKA852000 QTV851995:QTW852000 RDR851995:RDS852000 RNN851995:RNO852000 RXJ851995:RXK852000 SHF851995:SHG852000 SRB851995:SRC852000 TAX851995:TAY852000 TKT851995:TKU852000 TUP851995:TUQ852000 UEL851995:UEM852000 UOH851995:UOI852000 UYD851995:UYE852000 VHZ851995:VIA852000 VRV851995:VRW852000 WBR851995:WBS852000 WLN851995:WLO852000 WVJ851995:WVK852000 B917531:C917536 IX917531:IY917536 ST917531:SU917536 ACP917531:ACQ917536 AML917531:AMM917536 AWH917531:AWI917536 BGD917531:BGE917536 BPZ917531:BQA917536 BZV917531:BZW917536 CJR917531:CJS917536 CTN917531:CTO917536 DDJ917531:DDK917536 DNF917531:DNG917536 DXB917531:DXC917536 EGX917531:EGY917536 EQT917531:EQU917536 FAP917531:FAQ917536 FKL917531:FKM917536 FUH917531:FUI917536 GED917531:GEE917536 GNZ917531:GOA917536 GXV917531:GXW917536 HHR917531:HHS917536 HRN917531:HRO917536 IBJ917531:IBK917536 ILF917531:ILG917536 IVB917531:IVC917536 JEX917531:JEY917536 JOT917531:JOU917536 JYP917531:JYQ917536 KIL917531:KIM917536 KSH917531:KSI917536 LCD917531:LCE917536 LLZ917531:LMA917536 LVV917531:LVW917536 MFR917531:MFS917536 MPN917531:MPO917536 MZJ917531:MZK917536 NJF917531:NJG917536 NTB917531:NTC917536 OCX917531:OCY917536 OMT917531:OMU917536 OWP917531:OWQ917536 PGL917531:PGM917536 PQH917531:PQI917536 QAD917531:QAE917536 QJZ917531:QKA917536 QTV917531:QTW917536 RDR917531:RDS917536 RNN917531:RNO917536 RXJ917531:RXK917536 SHF917531:SHG917536 SRB917531:SRC917536 TAX917531:TAY917536 TKT917531:TKU917536 TUP917531:TUQ917536 UEL917531:UEM917536 UOH917531:UOI917536 UYD917531:UYE917536 VHZ917531:VIA917536 VRV917531:VRW917536 WBR917531:WBS917536 WLN917531:WLO917536 WVJ917531:WVK917536 B983067:C983072 IX983067:IY983072 ST983067:SU983072 ACP983067:ACQ983072 AML983067:AMM983072 AWH983067:AWI983072 BGD983067:BGE983072 BPZ983067:BQA983072 BZV983067:BZW983072 CJR983067:CJS983072 CTN983067:CTO983072 DDJ983067:DDK983072 DNF983067:DNG983072 DXB983067:DXC983072 EGX983067:EGY983072 EQT983067:EQU983072 FAP983067:FAQ983072 FKL983067:FKM983072 FUH983067:FUI983072 GED983067:GEE983072 GNZ983067:GOA983072 GXV983067:GXW983072 HHR983067:HHS983072 HRN983067:HRO983072 IBJ983067:IBK983072 ILF983067:ILG983072 IVB983067:IVC983072 JEX983067:JEY983072 JOT983067:JOU983072 JYP983067:JYQ983072 KIL983067:KIM983072 KSH983067:KSI983072 LCD983067:LCE983072 LLZ983067:LMA983072 LVV983067:LVW983072 MFR983067:MFS983072 MPN983067:MPO983072 MZJ983067:MZK983072 NJF983067:NJG983072 NTB983067:NTC983072 OCX983067:OCY983072 OMT983067:OMU983072 OWP983067:OWQ983072 PGL983067:PGM983072 PQH983067:PQI983072 QAD983067:QAE983072 QJZ983067:QKA983072 QTV983067:QTW983072 RDR983067:RDS983072 RNN983067:RNO983072 RXJ983067:RXK983072 SHF983067:SHG983072 SRB983067:SRC983072 TAX983067:TAY983072 TKT983067:TKU983072 TUP983067:TUQ983072 UEL983067:UEM983072 UOH983067:UOI983072 UYD983067:UYE983072 VHZ983067:VIA983072 VRV983067:VRW983072 WBR983067:WBS983072 WLN983067:WLO983072 WVJ983067:WVK983072 D27:D29 IO27:IO29 SK27:SK29 ACG27:ACG29 AMC27:AMC29 AVY27:AVY29 BFU27:BFU29 BPQ27:BPQ29 BZM27:BZM29 CJI27:CJI29 CTE27:CTE29 DDA27:DDA29 DMW27:DMW29 DWS27:DWS29 EGO27:EGO29 EQK27:EQK29 FAG27:FAG29 FKC27:FKC29 FTY27:FTY29 GDU27:GDU29 GNQ27:GNQ29 GXM27:GXM29 HHI27:HHI29 HRE27:HRE29 IBA27:IBA29 IKW27:IKW29 IUS27:IUS29 JEO27:JEO29 JOK27:JOK29 JYG27:JYG29 KIC27:KIC29 KRY27:KRY29 LBU27:LBU29 LLQ27:LLQ29 LVM27:LVM29 MFI27:MFI29 MPE27:MPE29 MZA27:MZA29 NIW27:NIW29 NSS27:NSS29 OCO27:OCO29 OMK27:OMK29 OWG27:OWG29 PGC27:PGC29 PPY27:PPY29 PZU27:PZU29 QJQ27:QJQ29 QTM27:QTM29 RDI27:RDI29 RNE27:RNE29 RXA27:RXA29 SGW27:SGW29 SQS27:SQS29 TAO27:TAO29 TKK27:TKK29 TUG27:TUG29 UEC27:UEC29 UNY27:UNY29 UXU27:UXU29 VHQ27:VHQ29 VRM27:VRM29 WBI27:WBI29 WLE27:WLE29 WVA27:WVA29 D65563:D65565 IZ65563:IZ65565 SV65563:SV65565 ACR65563:ACR65565 AMN65563:AMN65565 AWJ65563:AWJ65565 BGF65563:BGF65565 BQB65563:BQB65565 BZX65563:BZX65565 CJT65563:CJT65565 CTP65563:CTP65565 DDL65563:DDL65565 DNH65563:DNH65565 DXD65563:DXD65565 EGZ65563:EGZ65565 EQV65563:EQV65565 FAR65563:FAR65565 FKN65563:FKN65565 FUJ65563:FUJ65565 GEF65563:GEF65565 GOB65563:GOB65565 GXX65563:GXX65565 HHT65563:HHT65565 HRP65563:HRP65565 IBL65563:IBL65565 ILH65563:ILH65565 IVD65563:IVD65565 JEZ65563:JEZ65565 JOV65563:JOV65565 JYR65563:JYR65565 KIN65563:KIN65565 KSJ65563:KSJ65565 LCF65563:LCF65565 LMB65563:LMB65565 LVX65563:LVX65565 MFT65563:MFT65565 MPP65563:MPP65565 MZL65563:MZL65565 NJH65563:NJH65565 NTD65563:NTD65565 OCZ65563:OCZ65565 OMV65563:OMV65565 OWR65563:OWR65565 PGN65563:PGN65565 PQJ65563:PQJ65565 QAF65563:QAF65565 QKB65563:QKB65565 QTX65563:QTX65565 RDT65563:RDT65565 RNP65563:RNP65565 RXL65563:RXL65565 SHH65563:SHH65565 SRD65563:SRD65565 TAZ65563:TAZ65565 TKV65563:TKV65565 TUR65563:TUR65565 UEN65563:UEN65565 UOJ65563:UOJ65565 UYF65563:UYF65565 VIB65563:VIB65565 VRX65563:VRX65565 WBT65563:WBT65565 WLP65563:WLP65565 WVL65563:WVL65565 D131099:D131101 IZ131099:IZ131101 SV131099:SV131101 ACR131099:ACR131101 AMN131099:AMN131101 AWJ131099:AWJ131101 BGF131099:BGF131101 BQB131099:BQB131101 BZX131099:BZX131101 CJT131099:CJT131101 CTP131099:CTP131101 DDL131099:DDL131101 DNH131099:DNH131101 DXD131099:DXD131101 EGZ131099:EGZ131101 EQV131099:EQV131101 FAR131099:FAR131101 FKN131099:FKN131101 FUJ131099:FUJ131101 GEF131099:GEF131101 GOB131099:GOB131101 GXX131099:GXX131101 HHT131099:HHT131101 HRP131099:HRP131101 IBL131099:IBL131101 ILH131099:ILH131101 IVD131099:IVD131101 JEZ131099:JEZ131101 JOV131099:JOV131101 JYR131099:JYR131101 KIN131099:KIN131101 KSJ131099:KSJ131101 LCF131099:LCF131101 LMB131099:LMB131101 LVX131099:LVX131101 MFT131099:MFT131101 MPP131099:MPP131101 MZL131099:MZL131101 NJH131099:NJH131101 NTD131099:NTD131101 OCZ131099:OCZ131101 OMV131099:OMV131101 OWR131099:OWR131101 PGN131099:PGN131101 PQJ131099:PQJ131101 QAF131099:QAF131101 QKB131099:QKB131101 QTX131099:QTX131101 RDT131099:RDT131101 RNP131099:RNP131101 RXL131099:RXL131101 SHH131099:SHH131101 SRD131099:SRD131101 TAZ131099:TAZ131101 TKV131099:TKV131101 TUR131099:TUR131101 UEN131099:UEN131101 UOJ131099:UOJ131101 UYF131099:UYF131101 VIB131099:VIB131101 VRX131099:VRX131101 WBT131099:WBT131101 WLP131099:WLP131101 WVL131099:WVL131101 D196635:D196637 IZ196635:IZ196637 SV196635:SV196637 ACR196635:ACR196637 AMN196635:AMN196637 AWJ196635:AWJ196637 BGF196635:BGF196637 BQB196635:BQB196637 BZX196635:BZX196637 CJT196635:CJT196637 CTP196635:CTP196637 DDL196635:DDL196637 DNH196635:DNH196637 DXD196635:DXD196637 EGZ196635:EGZ196637 EQV196635:EQV196637 FAR196635:FAR196637 FKN196635:FKN196637 FUJ196635:FUJ196637 GEF196635:GEF196637 GOB196635:GOB196637 GXX196635:GXX196637 HHT196635:HHT196637 HRP196635:HRP196637 IBL196635:IBL196637 ILH196635:ILH196637 IVD196635:IVD196637 JEZ196635:JEZ196637 JOV196635:JOV196637 JYR196635:JYR196637 KIN196635:KIN196637 KSJ196635:KSJ196637 LCF196635:LCF196637 LMB196635:LMB196637 LVX196635:LVX196637 MFT196635:MFT196637 MPP196635:MPP196637 MZL196635:MZL196637 NJH196635:NJH196637 NTD196635:NTD196637 OCZ196635:OCZ196637 OMV196635:OMV196637 OWR196635:OWR196637 PGN196635:PGN196637 PQJ196635:PQJ196637 QAF196635:QAF196637 QKB196635:QKB196637 QTX196635:QTX196637 RDT196635:RDT196637 RNP196635:RNP196637 RXL196635:RXL196637 SHH196635:SHH196637 SRD196635:SRD196637 TAZ196635:TAZ196637 TKV196635:TKV196637 TUR196635:TUR196637 UEN196635:UEN196637 UOJ196635:UOJ196637 UYF196635:UYF196637 VIB196635:VIB196637 VRX196635:VRX196637 WBT196635:WBT196637 WLP196635:WLP196637 WVL196635:WVL196637 D262171:D262173 IZ262171:IZ262173 SV262171:SV262173 ACR262171:ACR262173 AMN262171:AMN262173 AWJ262171:AWJ262173 BGF262171:BGF262173 BQB262171:BQB262173 BZX262171:BZX262173 CJT262171:CJT262173 CTP262171:CTP262173 DDL262171:DDL262173 DNH262171:DNH262173 DXD262171:DXD262173 EGZ262171:EGZ262173 EQV262171:EQV262173 FAR262171:FAR262173 FKN262171:FKN262173 FUJ262171:FUJ262173 GEF262171:GEF262173 GOB262171:GOB262173 GXX262171:GXX262173 HHT262171:HHT262173 HRP262171:HRP262173 IBL262171:IBL262173 ILH262171:ILH262173 IVD262171:IVD262173 JEZ262171:JEZ262173 JOV262171:JOV262173 JYR262171:JYR262173 KIN262171:KIN262173 KSJ262171:KSJ262173 LCF262171:LCF262173 LMB262171:LMB262173 LVX262171:LVX262173 MFT262171:MFT262173 MPP262171:MPP262173 MZL262171:MZL262173 NJH262171:NJH262173 NTD262171:NTD262173 OCZ262171:OCZ262173 OMV262171:OMV262173 OWR262171:OWR262173 PGN262171:PGN262173 PQJ262171:PQJ262173 QAF262171:QAF262173 QKB262171:QKB262173 QTX262171:QTX262173 RDT262171:RDT262173 RNP262171:RNP262173 RXL262171:RXL262173 SHH262171:SHH262173 SRD262171:SRD262173 TAZ262171:TAZ262173 TKV262171:TKV262173 TUR262171:TUR262173 UEN262171:UEN262173 UOJ262171:UOJ262173 UYF262171:UYF262173 VIB262171:VIB262173 VRX262171:VRX262173 WBT262171:WBT262173 WLP262171:WLP262173 WVL262171:WVL262173 D327707:D327709 IZ327707:IZ327709 SV327707:SV327709 ACR327707:ACR327709 AMN327707:AMN327709 AWJ327707:AWJ327709 BGF327707:BGF327709 BQB327707:BQB327709 BZX327707:BZX327709 CJT327707:CJT327709 CTP327707:CTP327709 DDL327707:DDL327709 DNH327707:DNH327709 DXD327707:DXD327709 EGZ327707:EGZ327709 EQV327707:EQV327709 FAR327707:FAR327709 FKN327707:FKN327709 FUJ327707:FUJ327709 GEF327707:GEF327709 GOB327707:GOB327709 GXX327707:GXX327709 HHT327707:HHT327709 HRP327707:HRP327709 IBL327707:IBL327709 ILH327707:ILH327709 IVD327707:IVD327709 JEZ327707:JEZ327709 JOV327707:JOV327709 JYR327707:JYR327709 KIN327707:KIN327709 KSJ327707:KSJ327709 LCF327707:LCF327709 LMB327707:LMB327709 LVX327707:LVX327709 MFT327707:MFT327709 MPP327707:MPP327709 MZL327707:MZL327709 NJH327707:NJH327709 NTD327707:NTD327709 OCZ327707:OCZ327709 OMV327707:OMV327709 OWR327707:OWR327709 PGN327707:PGN327709 PQJ327707:PQJ327709 QAF327707:QAF327709 QKB327707:QKB327709 QTX327707:QTX327709 RDT327707:RDT327709 RNP327707:RNP327709 RXL327707:RXL327709 SHH327707:SHH327709 SRD327707:SRD327709 TAZ327707:TAZ327709 TKV327707:TKV327709 TUR327707:TUR327709 UEN327707:UEN327709 UOJ327707:UOJ327709 UYF327707:UYF327709 VIB327707:VIB327709 VRX327707:VRX327709 WBT327707:WBT327709 WLP327707:WLP327709 WVL327707:WVL327709 D393243:D393245 IZ393243:IZ393245 SV393243:SV393245 ACR393243:ACR393245 AMN393243:AMN393245 AWJ393243:AWJ393245 BGF393243:BGF393245 BQB393243:BQB393245 BZX393243:BZX393245 CJT393243:CJT393245 CTP393243:CTP393245 DDL393243:DDL393245 DNH393243:DNH393245 DXD393243:DXD393245 EGZ393243:EGZ393245 EQV393243:EQV393245 FAR393243:FAR393245 FKN393243:FKN393245 FUJ393243:FUJ393245 GEF393243:GEF393245 GOB393243:GOB393245 GXX393243:GXX393245 HHT393243:HHT393245 HRP393243:HRP393245 IBL393243:IBL393245 ILH393243:ILH393245 IVD393243:IVD393245 JEZ393243:JEZ393245 JOV393243:JOV393245 JYR393243:JYR393245 KIN393243:KIN393245 KSJ393243:KSJ393245 LCF393243:LCF393245 LMB393243:LMB393245 LVX393243:LVX393245 MFT393243:MFT393245 MPP393243:MPP393245 MZL393243:MZL393245 NJH393243:NJH393245 NTD393243:NTD393245 OCZ393243:OCZ393245 OMV393243:OMV393245 OWR393243:OWR393245 PGN393243:PGN393245 PQJ393243:PQJ393245 QAF393243:QAF393245 QKB393243:QKB393245 QTX393243:QTX393245 RDT393243:RDT393245 RNP393243:RNP393245 RXL393243:RXL393245 SHH393243:SHH393245 SRD393243:SRD393245 TAZ393243:TAZ393245 TKV393243:TKV393245 TUR393243:TUR393245 UEN393243:UEN393245 UOJ393243:UOJ393245 UYF393243:UYF393245 VIB393243:VIB393245 VRX393243:VRX393245 WBT393243:WBT393245 WLP393243:WLP393245 WVL393243:WVL393245 D458779:D458781 IZ458779:IZ458781 SV458779:SV458781 ACR458779:ACR458781 AMN458779:AMN458781 AWJ458779:AWJ458781 BGF458779:BGF458781 BQB458779:BQB458781 BZX458779:BZX458781 CJT458779:CJT458781 CTP458779:CTP458781 DDL458779:DDL458781 DNH458779:DNH458781 DXD458779:DXD458781 EGZ458779:EGZ458781 EQV458779:EQV458781 FAR458779:FAR458781 FKN458779:FKN458781 FUJ458779:FUJ458781 GEF458779:GEF458781 GOB458779:GOB458781 GXX458779:GXX458781 HHT458779:HHT458781 HRP458779:HRP458781 IBL458779:IBL458781 ILH458779:ILH458781 IVD458779:IVD458781 JEZ458779:JEZ458781 JOV458779:JOV458781 JYR458779:JYR458781 KIN458779:KIN458781 KSJ458779:KSJ458781 LCF458779:LCF458781 LMB458779:LMB458781 LVX458779:LVX458781 MFT458779:MFT458781 MPP458779:MPP458781 MZL458779:MZL458781 NJH458779:NJH458781 NTD458779:NTD458781 OCZ458779:OCZ458781 OMV458779:OMV458781 OWR458779:OWR458781 PGN458779:PGN458781 PQJ458779:PQJ458781 QAF458779:QAF458781 QKB458779:QKB458781 QTX458779:QTX458781 RDT458779:RDT458781 RNP458779:RNP458781 RXL458779:RXL458781 SHH458779:SHH458781 SRD458779:SRD458781 TAZ458779:TAZ458781 TKV458779:TKV458781 TUR458779:TUR458781 UEN458779:UEN458781 UOJ458779:UOJ458781 UYF458779:UYF458781 VIB458779:VIB458781 VRX458779:VRX458781 WBT458779:WBT458781 WLP458779:WLP458781 WVL458779:WVL458781 D524315:D524317 IZ524315:IZ524317 SV524315:SV524317 ACR524315:ACR524317 AMN524315:AMN524317 AWJ524315:AWJ524317 BGF524315:BGF524317 BQB524315:BQB524317 BZX524315:BZX524317 CJT524315:CJT524317 CTP524315:CTP524317 DDL524315:DDL524317 DNH524315:DNH524317 DXD524315:DXD524317 EGZ524315:EGZ524317 EQV524315:EQV524317 FAR524315:FAR524317 FKN524315:FKN524317 FUJ524315:FUJ524317 GEF524315:GEF524317 GOB524315:GOB524317 GXX524315:GXX524317 HHT524315:HHT524317 HRP524315:HRP524317 IBL524315:IBL524317 ILH524315:ILH524317 IVD524315:IVD524317 JEZ524315:JEZ524317 JOV524315:JOV524317 JYR524315:JYR524317 KIN524315:KIN524317 KSJ524315:KSJ524317 LCF524315:LCF524317 LMB524315:LMB524317 LVX524315:LVX524317 MFT524315:MFT524317 MPP524315:MPP524317 MZL524315:MZL524317 NJH524315:NJH524317 NTD524315:NTD524317 OCZ524315:OCZ524317 OMV524315:OMV524317 OWR524315:OWR524317 PGN524315:PGN524317 PQJ524315:PQJ524317 QAF524315:QAF524317 QKB524315:QKB524317 QTX524315:QTX524317 RDT524315:RDT524317 RNP524315:RNP524317 RXL524315:RXL524317 SHH524315:SHH524317 SRD524315:SRD524317 TAZ524315:TAZ524317 TKV524315:TKV524317 TUR524315:TUR524317 UEN524315:UEN524317 UOJ524315:UOJ524317 UYF524315:UYF524317 VIB524315:VIB524317 VRX524315:VRX524317 WBT524315:WBT524317 WLP524315:WLP524317 WVL524315:WVL524317 D589851:D589853 IZ589851:IZ589853 SV589851:SV589853 ACR589851:ACR589853 AMN589851:AMN589853 AWJ589851:AWJ589853 BGF589851:BGF589853 BQB589851:BQB589853 BZX589851:BZX589853 CJT589851:CJT589853 CTP589851:CTP589853 DDL589851:DDL589853 DNH589851:DNH589853 DXD589851:DXD589853 EGZ589851:EGZ589853 EQV589851:EQV589853 FAR589851:FAR589853 FKN589851:FKN589853 FUJ589851:FUJ589853 GEF589851:GEF589853 GOB589851:GOB589853 GXX589851:GXX589853 HHT589851:HHT589853 HRP589851:HRP589853 IBL589851:IBL589853 ILH589851:ILH589853 IVD589851:IVD589853 JEZ589851:JEZ589853 JOV589851:JOV589853 JYR589851:JYR589853 KIN589851:KIN589853 KSJ589851:KSJ589853 LCF589851:LCF589853 LMB589851:LMB589853 LVX589851:LVX589853 MFT589851:MFT589853 MPP589851:MPP589853 MZL589851:MZL589853 NJH589851:NJH589853 NTD589851:NTD589853 OCZ589851:OCZ589853 OMV589851:OMV589853 OWR589851:OWR589853 PGN589851:PGN589853 PQJ589851:PQJ589853 QAF589851:QAF589853 QKB589851:QKB589853 QTX589851:QTX589853 RDT589851:RDT589853 RNP589851:RNP589853 RXL589851:RXL589853 SHH589851:SHH589853 SRD589851:SRD589853 TAZ589851:TAZ589853 TKV589851:TKV589853 TUR589851:TUR589853 UEN589851:UEN589853 UOJ589851:UOJ589853 UYF589851:UYF589853 VIB589851:VIB589853 VRX589851:VRX589853 WBT589851:WBT589853 WLP589851:WLP589853 WVL589851:WVL589853 D655387:D655389 IZ655387:IZ655389 SV655387:SV655389 ACR655387:ACR655389 AMN655387:AMN655389 AWJ655387:AWJ655389 BGF655387:BGF655389 BQB655387:BQB655389 BZX655387:BZX655389 CJT655387:CJT655389 CTP655387:CTP655389 DDL655387:DDL655389 DNH655387:DNH655389 DXD655387:DXD655389 EGZ655387:EGZ655389 EQV655387:EQV655389 FAR655387:FAR655389 FKN655387:FKN655389 FUJ655387:FUJ655389 GEF655387:GEF655389 GOB655387:GOB655389 GXX655387:GXX655389 HHT655387:HHT655389 HRP655387:HRP655389 IBL655387:IBL655389 ILH655387:ILH655389 IVD655387:IVD655389 JEZ655387:JEZ655389 JOV655387:JOV655389 JYR655387:JYR655389 KIN655387:KIN655389 KSJ655387:KSJ655389 LCF655387:LCF655389 LMB655387:LMB655389 LVX655387:LVX655389 MFT655387:MFT655389 MPP655387:MPP655389 MZL655387:MZL655389 NJH655387:NJH655389 NTD655387:NTD655389 OCZ655387:OCZ655389 OMV655387:OMV655389 OWR655387:OWR655389 PGN655387:PGN655389 PQJ655387:PQJ655389 QAF655387:QAF655389 QKB655387:QKB655389 QTX655387:QTX655389 RDT655387:RDT655389 RNP655387:RNP655389 RXL655387:RXL655389 SHH655387:SHH655389 SRD655387:SRD655389 TAZ655387:TAZ655389 TKV655387:TKV655389 TUR655387:TUR655389 UEN655387:UEN655389 UOJ655387:UOJ655389 UYF655387:UYF655389 VIB655387:VIB655389 VRX655387:VRX655389 WBT655387:WBT655389 WLP655387:WLP655389 WVL655387:WVL655389 D720923:D720925 IZ720923:IZ720925 SV720923:SV720925 ACR720923:ACR720925 AMN720923:AMN720925 AWJ720923:AWJ720925 BGF720923:BGF720925 BQB720923:BQB720925 BZX720923:BZX720925 CJT720923:CJT720925 CTP720923:CTP720925 DDL720923:DDL720925 DNH720923:DNH720925 DXD720923:DXD720925 EGZ720923:EGZ720925 EQV720923:EQV720925 FAR720923:FAR720925 FKN720923:FKN720925 FUJ720923:FUJ720925 GEF720923:GEF720925 GOB720923:GOB720925 GXX720923:GXX720925 HHT720923:HHT720925 HRP720923:HRP720925 IBL720923:IBL720925 ILH720923:ILH720925 IVD720923:IVD720925 JEZ720923:JEZ720925 JOV720923:JOV720925 JYR720923:JYR720925 KIN720923:KIN720925 KSJ720923:KSJ720925 LCF720923:LCF720925 LMB720923:LMB720925 LVX720923:LVX720925 MFT720923:MFT720925 MPP720923:MPP720925 MZL720923:MZL720925 NJH720923:NJH720925 NTD720923:NTD720925 OCZ720923:OCZ720925 OMV720923:OMV720925 OWR720923:OWR720925 PGN720923:PGN720925 PQJ720923:PQJ720925 QAF720923:QAF720925 QKB720923:QKB720925 QTX720923:QTX720925 RDT720923:RDT720925 RNP720923:RNP720925 RXL720923:RXL720925 SHH720923:SHH720925 SRD720923:SRD720925 TAZ720923:TAZ720925 TKV720923:TKV720925 TUR720923:TUR720925 UEN720923:UEN720925 UOJ720923:UOJ720925 UYF720923:UYF720925 VIB720923:VIB720925 VRX720923:VRX720925 WBT720923:WBT720925 WLP720923:WLP720925 WVL720923:WVL720925 D786459:D786461 IZ786459:IZ786461 SV786459:SV786461 ACR786459:ACR786461 AMN786459:AMN786461 AWJ786459:AWJ786461 BGF786459:BGF786461 BQB786459:BQB786461 BZX786459:BZX786461 CJT786459:CJT786461 CTP786459:CTP786461 DDL786459:DDL786461 DNH786459:DNH786461 DXD786459:DXD786461 EGZ786459:EGZ786461 EQV786459:EQV786461 FAR786459:FAR786461 FKN786459:FKN786461 FUJ786459:FUJ786461 GEF786459:GEF786461 GOB786459:GOB786461 GXX786459:GXX786461 HHT786459:HHT786461 HRP786459:HRP786461 IBL786459:IBL786461 ILH786459:ILH786461 IVD786459:IVD786461 JEZ786459:JEZ786461 JOV786459:JOV786461 JYR786459:JYR786461 KIN786459:KIN786461 KSJ786459:KSJ786461 LCF786459:LCF786461 LMB786459:LMB786461 LVX786459:LVX786461 MFT786459:MFT786461 MPP786459:MPP786461 MZL786459:MZL786461 NJH786459:NJH786461 NTD786459:NTD786461 OCZ786459:OCZ786461 OMV786459:OMV786461 OWR786459:OWR786461 PGN786459:PGN786461 PQJ786459:PQJ786461 QAF786459:QAF786461 QKB786459:QKB786461 QTX786459:QTX786461 RDT786459:RDT786461 RNP786459:RNP786461 RXL786459:RXL786461 SHH786459:SHH786461 SRD786459:SRD786461 TAZ786459:TAZ786461 TKV786459:TKV786461 TUR786459:TUR786461 UEN786459:UEN786461 UOJ786459:UOJ786461 UYF786459:UYF786461 VIB786459:VIB786461 VRX786459:VRX786461 WBT786459:WBT786461 WLP786459:WLP786461 WVL786459:WVL786461 D851995:D851997 IZ851995:IZ851997 SV851995:SV851997 ACR851995:ACR851997 AMN851995:AMN851997 AWJ851995:AWJ851997 BGF851995:BGF851997 BQB851995:BQB851997 BZX851995:BZX851997 CJT851995:CJT851997 CTP851995:CTP851997 DDL851995:DDL851997 DNH851995:DNH851997 DXD851995:DXD851997 EGZ851995:EGZ851997 EQV851995:EQV851997 FAR851995:FAR851997 FKN851995:FKN851997 FUJ851995:FUJ851997 GEF851995:GEF851997 GOB851995:GOB851997 GXX851995:GXX851997 HHT851995:HHT851997 HRP851995:HRP851997 IBL851995:IBL851997 ILH851995:ILH851997 IVD851995:IVD851997 JEZ851995:JEZ851997 JOV851995:JOV851997 JYR851995:JYR851997 KIN851995:KIN851997 KSJ851995:KSJ851997 LCF851995:LCF851997 LMB851995:LMB851997 LVX851995:LVX851997 MFT851995:MFT851997 MPP851995:MPP851997 MZL851995:MZL851997 NJH851995:NJH851997 NTD851995:NTD851997 OCZ851995:OCZ851997 OMV851995:OMV851997 OWR851995:OWR851997 PGN851995:PGN851997 PQJ851995:PQJ851997 QAF851995:QAF851997 QKB851995:QKB851997 QTX851995:QTX851997 RDT851995:RDT851997 RNP851995:RNP851997 RXL851995:RXL851997 SHH851995:SHH851997 SRD851995:SRD851997 TAZ851995:TAZ851997 TKV851995:TKV851997 TUR851995:TUR851997 UEN851995:UEN851997 UOJ851995:UOJ851997 UYF851995:UYF851997 VIB851995:VIB851997 VRX851995:VRX851997 WBT851995:WBT851997 WLP851995:WLP851997 WVL851995:WVL851997 D917531:D917533 IZ917531:IZ917533 SV917531:SV917533 ACR917531:ACR917533 AMN917531:AMN917533 AWJ917531:AWJ917533 BGF917531:BGF917533 BQB917531:BQB917533 BZX917531:BZX917533 CJT917531:CJT917533 CTP917531:CTP917533 DDL917531:DDL917533 DNH917531:DNH917533 DXD917531:DXD917533 EGZ917531:EGZ917533 EQV917531:EQV917533 FAR917531:FAR917533 FKN917531:FKN917533 FUJ917531:FUJ917533 GEF917531:GEF917533 GOB917531:GOB917533 GXX917531:GXX917533 HHT917531:HHT917533 HRP917531:HRP917533 IBL917531:IBL917533 ILH917531:ILH917533 IVD917531:IVD917533 JEZ917531:JEZ917533 JOV917531:JOV917533 JYR917531:JYR917533 KIN917531:KIN917533 KSJ917531:KSJ917533 LCF917531:LCF917533 LMB917531:LMB917533 LVX917531:LVX917533 MFT917531:MFT917533 MPP917531:MPP917533 MZL917531:MZL917533 NJH917531:NJH917533 NTD917531:NTD917533 OCZ917531:OCZ917533 OMV917531:OMV917533 OWR917531:OWR917533 PGN917531:PGN917533 PQJ917531:PQJ917533 QAF917531:QAF917533 QKB917531:QKB917533 QTX917531:QTX917533 RDT917531:RDT917533 RNP917531:RNP917533 RXL917531:RXL917533 SHH917531:SHH917533 SRD917531:SRD917533 TAZ917531:TAZ917533 TKV917531:TKV917533 TUR917531:TUR917533 UEN917531:UEN917533 UOJ917531:UOJ917533 UYF917531:UYF917533 VIB917531:VIB917533 VRX917531:VRX917533 WBT917531:WBT917533 WLP917531:WLP917533 WVL917531:WVL917533 D983067:D983069 IZ983067:IZ983069 SV983067:SV983069 ACR983067:ACR983069 AMN983067:AMN983069 AWJ983067:AWJ983069 BGF983067:BGF983069 BQB983067:BQB983069 BZX983067:BZX983069 CJT983067:CJT983069 CTP983067:CTP983069 DDL983067:DDL983069 DNH983067:DNH983069 DXD983067:DXD983069 EGZ983067:EGZ983069 EQV983067:EQV983069 FAR983067:FAR983069 FKN983067:FKN983069 FUJ983067:FUJ983069 GEF983067:GEF983069 GOB983067:GOB983069 GXX983067:GXX983069 HHT983067:HHT983069 HRP983067:HRP983069 IBL983067:IBL983069 ILH983067:ILH983069 IVD983067:IVD983069 JEZ983067:JEZ983069 JOV983067:JOV983069 JYR983067:JYR983069 KIN983067:KIN983069 KSJ983067:KSJ983069 LCF983067:LCF983069 LMB983067:LMB983069 LVX983067:LVX983069 MFT983067:MFT983069 MPP983067:MPP983069 MZL983067:MZL983069 NJH983067:NJH983069 NTD983067:NTD983069 OCZ983067:OCZ983069 OMV983067:OMV983069 OWR983067:OWR983069 PGN983067:PGN983069 PQJ983067:PQJ983069 QAF983067:QAF983069 QKB983067:QKB983069 QTX983067:QTX983069 RDT983067:RDT983069 RNP983067:RNP983069 RXL983067:RXL983069 SHH983067:SHH983069 SRD983067:SRD983069 TAZ983067:TAZ983069 TKV983067:TKV983069 TUR983067:TUR983069 UEN983067:UEN983069 UOJ983067:UOJ983069 UYF983067:UYF983069 VIB983067:VIB983069 VRX983067:VRX983069 WBT983067:WBT983069 WLP983067:WLP983069 WVL983067:WVL983069 D31:D32 IO31:IO32 SK31:SK32 ACG31:ACG32 AMC31:AMC32 AVY31:AVY32 BFU31:BFU32 BPQ31:BPQ32 BZM31:BZM32 CJI31:CJI32 CTE31:CTE32 DDA31:DDA32 DMW31:DMW32 DWS31:DWS32 EGO31:EGO32 EQK31:EQK32 FAG31:FAG32 FKC31:FKC32 FTY31:FTY32 GDU31:GDU32 GNQ31:GNQ32 GXM31:GXM32 HHI31:HHI32 HRE31:HRE32 IBA31:IBA32 IKW31:IKW32 IUS31:IUS32 JEO31:JEO32 JOK31:JOK32 JYG31:JYG32 KIC31:KIC32 KRY31:KRY32 LBU31:LBU32 LLQ31:LLQ32 LVM31:LVM32 MFI31:MFI32 MPE31:MPE32 MZA31:MZA32 NIW31:NIW32 NSS31:NSS32 OCO31:OCO32 OMK31:OMK32 OWG31:OWG32 PGC31:PGC32 PPY31:PPY32 PZU31:PZU32 QJQ31:QJQ32 QTM31:QTM32 RDI31:RDI32 RNE31:RNE32 RXA31:RXA32 SGW31:SGW32 SQS31:SQS32 TAO31:TAO32 TKK31:TKK32 TUG31:TUG32 UEC31:UEC32 UNY31:UNY32 UXU31:UXU32 VHQ31:VHQ32 VRM31:VRM32 WBI31:WBI32 WLE31:WLE32 WVA31:WVA32 D65567:D65568 IZ65567:IZ65568 SV65567:SV65568 ACR65567:ACR65568 AMN65567:AMN65568 AWJ65567:AWJ65568 BGF65567:BGF65568 BQB65567:BQB65568 BZX65567:BZX65568 CJT65567:CJT65568 CTP65567:CTP65568 DDL65567:DDL65568 DNH65567:DNH65568 DXD65567:DXD65568 EGZ65567:EGZ65568 EQV65567:EQV65568 FAR65567:FAR65568 FKN65567:FKN65568 FUJ65567:FUJ65568 GEF65567:GEF65568 GOB65567:GOB65568 GXX65567:GXX65568 HHT65567:HHT65568 HRP65567:HRP65568 IBL65567:IBL65568 ILH65567:ILH65568 IVD65567:IVD65568 JEZ65567:JEZ65568 JOV65567:JOV65568 JYR65567:JYR65568 KIN65567:KIN65568 KSJ65567:KSJ65568 LCF65567:LCF65568 LMB65567:LMB65568 LVX65567:LVX65568 MFT65567:MFT65568 MPP65567:MPP65568 MZL65567:MZL65568 NJH65567:NJH65568 NTD65567:NTD65568 OCZ65567:OCZ65568 OMV65567:OMV65568 OWR65567:OWR65568 PGN65567:PGN65568 PQJ65567:PQJ65568 QAF65567:QAF65568 QKB65567:QKB65568 QTX65567:QTX65568 RDT65567:RDT65568 RNP65567:RNP65568 RXL65567:RXL65568 SHH65567:SHH65568 SRD65567:SRD65568 TAZ65567:TAZ65568 TKV65567:TKV65568 TUR65567:TUR65568 UEN65567:UEN65568 UOJ65567:UOJ65568 UYF65567:UYF65568 VIB65567:VIB65568 VRX65567:VRX65568 WBT65567:WBT65568 WLP65567:WLP65568 WVL65567:WVL65568 D131103:D131104 IZ131103:IZ131104 SV131103:SV131104 ACR131103:ACR131104 AMN131103:AMN131104 AWJ131103:AWJ131104 BGF131103:BGF131104 BQB131103:BQB131104 BZX131103:BZX131104 CJT131103:CJT131104 CTP131103:CTP131104 DDL131103:DDL131104 DNH131103:DNH131104 DXD131103:DXD131104 EGZ131103:EGZ131104 EQV131103:EQV131104 FAR131103:FAR131104 FKN131103:FKN131104 FUJ131103:FUJ131104 GEF131103:GEF131104 GOB131103:GOB131104 GXX131103:GXX131104 HHT131103:HHT131104 HRP131103:HRP131104 IBL131103:IBL131104 ILH131103:ILH131104 IVD131103:IVD131104 JEZ131103:JEZ131104 JOV131103:JOV131104 JYR131103:JYR131104 KIN131103:KIN131104 KSJ131103:KSJ131104 LCF131103:LCF131104 LMB131103:LMB131104 LVX131103:LVX131104 MFT131103:MFT131104 MPP131103:MPP131104 MZL131103:MZL131104 NJH131103:NJH131104 NTD131103:NTD131104 OCZ131103:OCZ131104 OMV131103:OMV131104 OWR131103:OWR131104 PGN131103:PGN131104 PQJ131103:PQJ131104 QAF131103:QAF131104 QKB131103:QKB131104 QTX131103:QTX131104 RDT131103:RDT131104 RNP131103:RNP131104 RXL131103:RXL131104 SHH131103:SHH131104 SRD131103:SRD131104 TAZ131103:TAZ131104 TKV131103:TKV131104 TUR131103:TUR131104 UEN131103:UEN131104 UOJ131103:UOJ131104 UYF131103:UYF131104 VIB131103:VIB131104 VRX131103:VRX131104 WBT131103:WBT131104 WLP131103:WLP131104 WVL131103:WVL131104 D196639:D196640 IZ196639:IZ196640 SV196639:SV196640 ACR196639:ACR196640 AMN196639:AMN196640 AWJ196639:AWJ196640 BGF196639:BGF196640 BQB196639:BQB196640 BZX196639:BZX196640 CJT196639:CJT196640 CTP196639:CTP196640 DDL196639:DDL196640 DNH196639:DNH196640 DXD196639:DXD196640 EGZ196639:EGZ196640 EQV196639:EQV196640 FAR196639:FAR196640 FKN196639:FKN196640 FUJ196639:FUJ196640 GEF196639:GEF196640 GOB196639:GOB196640 GXX196639:GXX196640 HHT196639:HHT196640 HRP196639:HRP196640 IBL196639:IBL196640 ILH196639:ILH196640 IVD196639:IVD196640 JEZ196639:JEZ196640 JOV196639:JOV196640 JYR196639:JYR196640 KIN196639:KIN196640 KSJ196639:KSJ196640 LCF196639:LCF196640 LMB196639:LMB196640 LVX196639:LVX196640 MFT196639:MFT196640 MPP196639:MPP196640 MZL196639:MZL196640 NJH196639:NJH196640 NTD196639:NTD196640 OCZ196639:OCZ196640 OMV196639:OMV196640 OWR196639:OWR196640 PGN196639:PGN196640 PQJ196639:PQJ196640 QAF196639:QAF196640 QKB196639:QKB196640 QTX196639:QTX196640 RDT196639:RDT196640 RNP196639:RNP196640 RXL196639:RXL196640 SHH196639:SHH196640 SRD196639:SRD196640 TAZ196639:TAZ196640 TKV196639:TKV196640 TUR196639:TUR196640 UEN196639:UEN196640 UOJ196639:UOJ196640 UYF196639:UYF196640 VIB196639:VIB196640 VRX196639:VRX196640 WBT196639:WBT196640 WLP196639:WLP196640 WVL196639:WVL196640 D262175:D262176 IZ262175:IZ262176 SV262175:SV262176 ACR262175:ACR262176 AMN262175:AMN262176 AWJ262175:AWJ262176 BGF262175:BGF262176 BQB262175:BQB262176 BZX262175:BZX262176 CJT262175:CJT262176 CTP262175:CTP262176 DDL262175:DDL262176 DNH262175:DNH262176 DXD262175:DXD262176 EGZ262175:EGZ262176 EQV262175:EQV262176 FAR262175:FAR262176 FKN262175:FKN262176 FUJ262175:FUJ262176 GEF262175:GEF262176 GOB262175:GOB262176 GXX262175:GXX262176 HHT262175:HHT262176 HRP262175:HRP262176 IBL262175:IBL262176 ILH262175:ILH262176 IVD262175:IVD262176 JEZ262175:JEZ262176 JOV262175:JOV262176 JYR262175:JYR262176 KIN262175:KIN262176 KSJ262175:KSJ262176 LCF262175:LCF262176 LMB262175:LMB262176 LVX262175:LVX262176 MFT262175:MFT262176 MPP262175:MPP262176 MZL262175:MZL262176 NJH262175:NJH262176 NTD262175:NTD262176 OCZ262175:OCZ262176 OMV262175:OMV262176 OWR262175:OWR262176 PGN262175:PGN262176 PQJ262175:PQJ262176 QAF262175:QAF262176 QKB262175:QKB262176 QTX262175:QTX262176 RDT262175:RDT262176 RNP262175:RNP262176 RXL262175:RXL262176 SHH262175:SHH262176 SRD262175:SRD262176 TAZ262175:TAZ262176 TKV262175:TKV262176 TUR262175:TUR262176 UEN262175:UEN262176 UOJ262175:UOJ262176 UYF262175:UYF262176 VIB262175:VIB262176 VRX262175:VRX262176 WBT262175:WBT262176 WLP262175:WLP262176 WVL262175:WVL262176 D327711:D327712 IZ327711:IZ327712 SV327711:SV327712 ACR327711:ACR327712 AMN327711:AMN327712 AWJ327711:AWJ327712 BGF327711:BGF327712 BQB327711:BQB327712 BZX327711:BZX327712 CJT327711:CJT327712 CTP327711:CTP327712 DDL327711:DDL327712 DNH327711:DNH327712 DXD327711:DXD327712 EGZ327711:EGZ327712 EQV327711:EQV327712 FAR327711:FAR327712 FKN327711:FKN327712 FUJ327711:FUJ327712 GEF327711:GEF327712 GOB327711:GOB327712 GXX327711:GXX327712 HHT327711:HHT327712 HRP327711:HRP327712 IBL327711:IBL327712 ILH327711:ILH327712 IVD327711:IVD327712 JEZ327711:JEZ327712 JOV327711:JOV327712 JYR327711:JYR327712 KIN327711:KIN327712 KSJ327711:KSJ327712 LCF327711:LCF327712 LMB327711:LMB327712 LVX327711:LVX327712 MFT327711:MFT327712 MPP327711:MPP327712 MZL327711:MZL327712 NJH327711:NJH327712 NTD327711:NTD327712 OCZ327711:OCZ327712 OMV327711:OMV327712 OWR327711:OWR327712 PGN327711:PGN327712 PQJ327711:PQJ327712 QAF327711:QAF327712 QKB327711:QKB327712 QTX327711:QTX327712 RDT327711:RDT327712 RNP327711:RNP327712 RXL327711:RXL327712 SHH327711:SHH327712 SRD327711:SRD327712 TAZ327711:TAZ327712 TKV327711:TKV327712 TUR327711:TUR327712 UEN327711:UEN327712 UOJ327711:UOJ327712 UYF327711:UYF327712 VIB327711:VIB327712 VRX327711:VRX327712 WBT327711:WBT327712 WLP327711:WLP327712 WVL327711:WVL327712 D393247:D393248 IZ393247:IZ393248 SV393247:SV393248 ACR393247:ACR393248 AMN393247:AMN393248 AWJ393247:AWJ393248 BGF393247:BGF393248 BQB393247:BQB393248 BZX393247:BZX393248 CJT393247:CJT393248 CTP393247:CTP393248 DDL393247:DDL393248 DNH393247:DNH393248 DXD393247:DXD393248 EGZ393247:EGZ393248 EQV393247:EQV393248 FAR393247:FAR393248 FKN393247:FKN393248 FUJ393247:FUJ393248 GEF393247:GEF393248 GOB393247:GOB393248 GXX393247:GXX393248 HHT393247:HHT393248 HRP393247:HRP393248 IBL393247:IBL393248 ILH393247:ILH393248 IVD393247:IVD393248 JEZ393247:JEZ393248 JOV393247:JOV393248 JYR393247:JYR393248 KIN393247:KIN393248 KSJ393247:KSJ393248 LCF393247:LCF393248 LMB393247:LMB393248 LVX393247:LVX393248 MFT393247:MFT393248 MPP393247:MPP393248 MZL393247:MZL393248 NJH393247:NJH393248 NTD393247:NTD393248 OCZ393247:OCZ393248 OMV393247:OMV393248 OWR393247:OWR393248 PGN393247:PGN393248 PQJ393247:PQJ393248 QAF393247:QAF393248 QKB393247:QKB393248 QTX393247:QTX393248 RDT393247:RDT393248 RNP393247:RNP393248 RXL393247:RXL393248 SHH393247:SHH393248 SRD393247:SRD393248 TAZ393247:TAZ393248 TKV393247:TKV393248 TUR393247:TUR393248 UEN393247:UEN393248 UOJ393247:UOJ393248 UYF393247:UYF393248 VIB393247:VIB393248 VRX393247:VRX393248 WBT393247:WBT393248 WLP393247:WLP393248 WVL393247:WVL393248 D458783:D458784 IZ458783:IZ458784 SV458783:SV458784 ACR458783:ACR458784 AMN458783:AMN458784 AWJ458783:AWJ458784 BGF458783:BGF458784 BQB458783:BQB458784 BZX458783:BZX458784 CJT458783:CJT458784 CTP458783:CTP458784 DDL458783:DDL458784 DNH458783:DNH458784 DXD458783:DXD458784 EGZ458783:EGZ458784 EQV458783:EQV458784 FAR458783:FAR458784 FKN458783:FKN458784 FUJ458783:FUJ458784 GEF458783:GEF458784 GOB458783:GOB458784 GXX458783:GXX458784 HHT458783:HHT458784 HRP458783:HRP458784 IBL458783:IBL458784 ILH458783:ILH458784 IVD458783:IVD458784 JEZ458783:JEZ458784 JOV458783:JOV458784 JYR458783:JYR458784 KIN458783:KIN458784 KSJ458783:KSJ458784 LCF458783:LCF458784 LMB458783:LMB458784 LVX458783:LVX458784 MFT458783:MFT458784 MPP458783:MPP458784 MZL458783:MZL458784 NJH458783:NJH458784 NTD458783:NTD458784 OCZ458783:OCZ458784 OMV458783:OMV458784 OWR458783:OWR458784 PGN458783:PGN458784 PQJ458783:PQJ458784 QAF458783:QAF458784 QKB458783:QKB458784 QTX458783:QTX458784 RDT458783:RDT458784 RNP458783:RNP458784 RXL458783:RXL458784 SHH458783:SHH458784 SRD458783:SRD458784 TAZ458783:TAZ458784 TKV458783:TKV458784 TUR458783:TUR458784 UEN458783:UEN458784 UOJ458783:UOJ458784 UYF458783:UYF458784 VIB458783:VIB458784 VRX458783:VRX458784 WBT458783:WBT458784 WLP458783:WLP458784 WVL458783:WVL458784 D524319:D524320 IZ524319:IZ524320 SV524319:SV524320 ACR524319:ACR524320 AMN524319:AMN524320 AWJ524319:AWJ524320 BGF524319:BGF524320 BQB524319:BQB524320 BZX524319:BZX524320 CJT524319:CJT524320 CTP524319:CTP524320 DDL524319:DDL524320 DNH524319:DNH524320 DXD524319:DXD524320 EGZ524319:EGZ524320 EQV524319:EQV524320 FAR524319:FAR524320 FKN524319:FKN524320 FUJ524319:FUJ524320 GEF524319:GEF524320 GOB524319:GOB524320 GXX524319:GXX524320 HHT524319:HHT524320 HRP524319:HRP524320 IBL524319:IBL524320 ILH524319:ILH524320 IVD524319:IVD524320 JEZ524319:JEZ524320 JOV524319:JOV524320 JYR524319:JYR524320 KIN524319:KIN524320 KSJ524319:KSJ524320 LCF524319:LCF524320 LMB524319:LMB524320 LVX524319:LVX524320 MFT524319:MFT524320 MPP524319:MPP524320 MZL524319:MZL524320 NJH524319:NJH524320 NTD524319:NTD524320 OCZ524319:OCZ524320 OMV524319:OMV524320 OWR524319:OWR524320 PGN524319:PGN524320 PQJ524319:PQJ524320 QAF524319:QAF524320 QKB524319:QKB524320 QTX524319:QTX524320 RDT524319:RDT524320 RNP524319:RNP524320 RXL524319:RXL524320 SHH524319:SHH524320 SRD524319:SRD524320 TAZ524319:TAZ524320 TKV524319:TKV524320 TUR524319:TUR524320 UEN524319:UEN524320 UOJ524319:UOJ524320 UYF524319:UYF524320 VIB524319:VIB524320 VRX524319:VRX524320 WBT524319:WBT524320 WLP524319:WLP524320 WVL524319:WVL524320 D589855:D589856 IZ589855:IZ589856 SV589855:SV589856 ACR589855:ACR589856 AMN589855:AMN589856 AWJ589855:AWJ589856 BGF589855:BGF589856 BQB589855:BQB589856 BZX589855:BZX589856 CJT589855:CJT589856 CTP589855:CTP589856 DDL589855:DDL589856 DNH589855:DNH589856 DXD589855:DXD589856 EGZ589855:EGZ589856 EQV589855:EQV589856 FAR589855:FAR589856 FKN589855:FKN589856 FUJ589855:FUJ589856 GEF589855:GEF589856 GOB589855:GOB589856 GXX589855:GXX589856 HHT589855:HHT589856 HRP589855:HRP589856 IBL589855:IBL589856 ILH589855:ILH589856 IVD589855:IVD589856 JEZ589855:JEZ589856 JOV589855:JOV589856 JYR589855:JYR589856 KIN589855:KIN589856 KSJ589855:KSJ589856 LCF589855:LCF589856 LMB589855:LMB589856 LVX589855:LVX589856 MFT589855:MFT589856 MPP589855:MPP589856 MZL589855:MZL589856 NJH589855:NJH589856 NTD589855:NTD589856 OCZ589855:OCZ589856 OMV589855:OMV589856 OWR589855:OWR589856 PGN589855:PGN589856 PQJ589855:PQJ589856 QAF589855:QAF589856 QKB589855:QKB589856 QTX589855:QTX589856 RDT589855:RDT589856 RNP589855:RNP589856 RXL589855:RXL589856 SHH589855:SHH589856 SRD589855:SRD589856 TAZ589855:TAZ589856 TKV589855:TKV589856 TUR589855:TUR589856 UEN589855:UEN589856 UOJ589855:UOJ589856 UYF589855:UYF589856 VIB589855:VIB589856 VRX589855:VRX589856 WBT589855:WBT589856 WLP589855:WLP589856 WVL589855:WVL589856 D655391:D655392 IZ655391:IZ655392 SV655391:SV655392 ACR655391:ACR655392 AMN655391:AMN655392 AWJ655391:AWJ655392 BGF655391:BGF655392 BQB655391:BQB655392 BZX655391:BZX655392 CJT655391:CJT655392 CTP655391:CTP655392 DDL655391:DDL655392 DNH655391:DNH655392 DXD655391:DXD655392 EGZ655391:EGZ655392 EQV655391:EQV655392 FAR655391:FAR655392 FKN655391:FKN655392 FUJ655391:FUJ655392 GEF655391:GEF655392 GOB655391:GOB655392 GXX655391:GXX655392 HHT655391:HHT655392 HRP655391:HRP655392 IBL655391:IBL655392 ILH655391:ILH655392 IVD655391:IVD655392 JEZ655391:JEZ655392 JOV655391:JOV655392 JYR655391:JYR655392 KIN655391:KIN655392 KSJ655391:KSJ655392 LCF655391:LCF655392 LMB655391:LMB655392 LVX655391:LVX655392 MFT655391:MFT655392 MPP655391:MPP655392 MZL655391:MZL655392 NJH655391:NJH655392 NTD655391:NTD655392 OCZ655391:OCZ655392 OMV655391:OMV655392 OWR655391:OWR655392 PGN655391:PGN655392 PQJ655391:PQJ655392 QAF655391:QAF655392 QKB655391:QKB655392 QTX655391:QTX655392 RDT655391:RDT655392 RNP655391:RNP655392 RXL655391:RXL655392 SHH655391:SHH655392 SRD655391:SRD655392 TAZ655391:TAZ655392 TKV655391:TKV655392 TUR655391:TUR655392 UEN655391:UEN655392 UOJ655391:UOJ655392 UYF655391:UYF655392 VIB655391:VIB655392 VRX655391:VRX655392 WBT655391:WBT655392 WLP655391:WLP655392 WVL655391:WVL655392 D720927:D720928 IZ720927:IZ720928 SV720927:SV720928 ACR720927:ACR720928 AMN720927:AMN720928 AWJ720927:AWJ720928 BGF720927:BGF720928 BQB720927:BQB720928 BZX720927:BZX720928 CJT720927:CJT720928 CTP720927:CTP720928 DDL720927:DDL720928 DNH720927:DNH720928 DXD720927:DXD720928 EGZ720927:EGZ720928 EQV720927:EQV720928 FAR720927:FAR720928 FKN720927:FKN720928 FUJ720927:FUJ720928 GEF720927:GEF720928 GOB720927:GOB720928 GXX720927:GXX720928 HHT720927:HHT720928 HRP720927:HRP720928 IBL720927:IBL720928 ILH720927:ILH720928 IVD720927:IVD720928 JEZ720927:JEZ720928 JOV720927:JOV720928 JYR720927:JYR720928 KIN720927:KIN720928 KSJ720927:KSJ720928 LCF720927:LCF720928 LMB720927:LMB720928 LVX720927:LVX720928 MFT720927:MFT720928 MPP720927:MPP720928 MZL720927:MZL720928 NJH720927:NJH720928 NTD720927:NTD720928 OCZ720927:OCZ720928 OMV720927:OMV720928 OWR720927:OWR720928 PGN720927:PGN720928 PQJ720927:PQJ720928 QAF720927:QAF720928 QKB720927:QKB720928 QTX720927:QTX720928 RDT720927:RDT720928 RNP720927:RNP720928 RXL720927:RXL720928 SHH720927:SHH720928 SRD720927:SRD720928 TAZ720927:TAZ720928 TKV720927:TKV720928 TUR720927:TUR720928 UEN720927:UEN720928 UOJ720927:UOJ720928 UYF720927:UYF720928 VIB720927:VIB720928 VRX720927:VRX720928 WBT720927:WBT720928 WLP720927:WLP720928 WVL720927:WVL720928 D786463:D786464 IZ786463:IZ786464 SV786463:SV786464 ACR786463:ACR786464 AMN786463:AMN786464 AWJ786463:AWJ786464 BGF786463:BGF786464 BQB786463:BQB786464 BZX786463:BZX786464 CJT786463:CJT786464 CTP786463:CTP786464 DDL786463:DDL786464 DNH786463:DNH786464 DXD786463:DXD786464 EGZ786463:EGZ786464 EQV786463:EQV786464 FAR786463:FAR786464 FKN786463:FKN786464 FUJ786463:FUJ786464 GEF786463:GEF786464 GOB786463:GOB786464 GXX786463:GXX786464 HHT786463:HHT786464 HRP786463:HRP786464 IBL786463:IBL786464 ILH786463:ILH786464 IVD786463:IVD786464 JEZ786463:JEZ786464 JOV786463:JOV786464 JYR786463:JYR786464 KIN786463:KIN786464 KSJ786463:KSJ786464 LCF786463:LCF786464 LMB786463:LMB786464 LVX786463:LVX786464 MFT786463:MFT786464 MPP786463:MPP786464 MZL786463:MZL786464 NJH786463:NJH786464 NTD786463:NTD786464 OCZ786463:OCZ786464 OMV786463:OMV786464 OWR786463:OWR786464 PGN786463:PGN786464 PQJ786463:PQJ786464 QAF786463:QAF786464 QKB786463:QKB786464 QTX786463:QTX786464 RDT786463:RDT786464 RNP786463:RNP786464 RXL786463:RXL786464 SHH786463:SHH786464 SRD786463:SRD786464 TAZ786463:TAZ786464 TKV786463:TKV786464 TUR786463:TUR786464 UEN786463:UEN786464 UOJ786463:UOJ786464 UYF786463:UYF786464 VIB786463:VIB786464 VRX786463:VRX786464 WBT786463:WBT786464 WLP786463:WLP786464 WVL786463:WVL786464 D851999:D852000 IZ851999:IZ852000 SV851999:SV852000 ACR851999:ACR852000 AMN851999:AMN852000 AWJ851999:AWJ852000 BGF851999:BGF852000 BQB851999:BQB852000 BZX851999:BZX852000 CJT851999:CJT852000 CTP851999:CTP852000 DDL851999:DDL852000 DNH851999:DNH852000 DXD851999:DXD852000 EGZ851999:EGZ852000 EQV851999:EQV852000 FAR851999:FAR852000 FKN851999:FKN852000 FUJ851999:FUJ852000 GEF851999:GEF852000 GOB851999:GOB852000 GXX851999:GXX852000 HHT851999:HHT852000 HRP851999:HRP852000 IBL851999:IBL852000 ILH851999:ILH852000 IVD851999:IVD852000 JEZ851999:JEZ852000 JOV851999:JOV852000 JYR851999:JYR852000 KIN851999:KIN852000 KSJ851999:KSJ852000 LCF851999:LCF852000 LMB851999:LMB852000 LVX851999:LVX852000 MFT851999:MFT852000 MPP851999:MPP852000 MZL851999:MZL852000 NJH851999:NJH852000 NTD851999:NTD852000 OCZ851999:OCZ852000 OMV851999:OMV852000 OWR851999:OWR852000 PGN851999:PGN852000 PQJ851999:PQJ852000 QAF851999:QAF852000 QKB851999:QKB852000 QTX851999:QTX852000 RDT851999:RDT852000 RNP851999:RNP852000 RXL851999:RXL852000 SHH851999:SHH852000 SRD851999:SRD852000 TAZ851999:TAZ852000 TKV851999:TKV852000 TUR851999:TUR852000 UEN851999:UEN852000 UOJ851999:UOJ852000 UYF851999:UYF852000 VIB851999:VIB852000 VRX851999:VRX852000 WBT851999:WBT852000 WLP851999:WLP852000 WVL851999:WVL852000 D917535:D917536 IZ917535:IZ917536 SV917535:SV917536 ACR917535:ACR917536 AMN917535:AMN917536 AWJ917535:AWJ917536 BGF917535:BGF917536 BQB917535:BQB917536 BZX917535:BZX917536 CJT917535:CJT917536 CTP917535:CTP917536 DDL917535:DDL917536 DNH917535:DNH917536 DXD917535:DXD917536 EGZ917535:EGZ917536 EQV917535:EQV917536 FAR917535:FAR917536 FKN917535:FKN917536 FUJ917535:FUJ917536 GEF917535:GEF917536 GOB917535:GOB917536 GXX917535:GXX917536 HHT917535:HHT917536 HRP917535:HRP917536 IBL917535:IBL917536 ILH917535:ILH917536 IVD917535:IVD917536 JEZ917535:JEZ917536 JOV917535:JOV917536 JYR917535:JYR917536 KIN917535:KIN917536 KSJ917535:KSJ917536 LCF917535:LCF917536 LMB917535:LMB917536 LVX917535:LVX917536 MFT917535:MFT917536 MPP917535:MPP917536 MZL917535:MZL917536 NJH917535:NJH917536 NTD917535:NTD917536 OCZ917535:OCZ917536 OMV917535:OMV917536 OWR917535:OWR917536 PGN917535:PGN917536 PQJ917535:PQJ917536 QAF917535:QAF917536 QKB917535:QKB917536 QTX917535:QTX917536 RDT917535:RDT917536 RNP917535:RNP917536 RXL917535:RXL917536 SHH917535:SHH917536 SRD917535:SRD917536 TAZ917535:TAZ917536 TKV917535:TKV917536 TUR917535:TUR917536 UEN917535:UEN917536 UOJ917535:UOJ917536 UYF917535:UYF917536 VIB917535:VIB917536 VRX917535:VRX917536 WBT917535:WBT917536 WLP917535:WLP917536 WVL917535:WVL917536 D983071:D983072 IZ983071:IZ983072 SV983071:SV983072 ACR983071:ACR983072 AMN983071:AMN983072 AWJ983071:AWJ983072 BGF983071:BGF983072 BQB983071:BQB983072 BZX983071:BZX983072 CJT983071:CJT983072 CTP983071:CTP983072 DDL983071:DDL983072 DNH983071:DNH983072 DXD983071:DXD983072 EGZ983071:EGZ983072 EQV983071:EQV983072 FAR983071:FAR983072 FKN983071:FKN983072 FUJ983071:FUJ983072 GEF983071:GEF983072 GOB983071:GOB983072 GXX983071:GXX983072 HHT983071:HHT983072 HRP983071:HRP983072 IBL983071:IBL983072 ILH983071:ILH983072 IVD983071:IVD983072 JEZ983071:JEZ983072 JOV983071:JOV983072 JYR983071:JYR983072 KIN983071:KIN983072 KSJ983071:KSJ983072 LCF983071:LCF983072 LMB983071:LMB983072 LVX983071:LVX983072 MFT983071:MFT983072 MPP983071:MPP983072 MZL983071:MZL983072 NJH983071:NJH983072 NTD983071:NTD983072 OCZ983071:OCZ983072 OMV983071:OMV983072 OWR983071:OWR983072 PGN983071:PGN983072 PQJ983071:PQJ983072 QAF983071:QAF983072 QKB983071:QKB983072 QTX983071:QTX983072 RDT983071:RDT983072 RNP983071:RNP983072 RXL983071:RXL983072 SHH983071:SHH983072 SRD983071:SRD983072 TAZ983071:TAZ983072 TKV983071:TKV983072 TUR983071:TUR983072 UEN983071:UEN983072 UOJ983071:UOJ983072 UYF983071:UYF983072 VIB983071:VIB983072 VRX983071:VRX983072 WBT983071:WBT983072 WLP983071:WLP983072 WVL983071:WVL983072" xr:uid="{0AC3DD75-0E5A-4611-9381-6AE3E130F873}">
      <formula1>1E+24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баланс за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2024-02-13T06:27:12Z</dcterms:created>
  <dcterms:modified xsi:type="dcterms:W3CDTF">2024-02-13T06:28:02Z</dcterms:modified>
</cp:coreProperties>
</file>