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68" windowWidth="15120" windowHeight="7056"/>
  </bookViews>
  <sheets>
    <sheet name="Прил 2" sheetId="1" r:id="rId1"/>
    <sheet name="Прил 3" sheetId="11" r:id="rId2"/>
    <sheet name="Прил 4" sheetId="13" r:id="rId3"/>
    <sheet name="Прил 5" sheetId="14" r:id="rId4"/>
    <sheet name="Прил 6" sheetId="5" r:id="rId5"/>
    <sheet name="Прил 7" sheetId="6" r:id="rId6"/>
    <sheet name="Прил 8" sheetId="7" r:id="rId7"/>
    <sheet name="Прил 9" sheetId="8" r:id="rId8"/>
  </sheets>
  <definedNames>
    <definedName name="sub_3001" localSheetId="1">'Прил 3'!$A$18</definedName>
    <definedName name="sub_3002" localSheetId="1">'Прил 3'!$A$19</definedName>
    <definedName name="sub_3003" localSheetId="1">'Прил 3'!$A$20</definedName>
    <definedName name="sub_3004" localSheetId="1">'Прил 3'!$A$21</definedName>
    <definedName name="sub_3005" localSheetId="1">'Прил 3'!#REF!</definedName>
    <definedName name="sub_3006" localSheetId="1">'Прил 3'!#REF!</definedName>
    <definedName name="sub_3007" localSheetId="1">'Прил 3'!$A$22</definedName>
    <definedName name="sub_3008" localSheetId="1">'Прил 3'!$A$51</definedName>
    <definedName name="sub_333" localSheetId="1">'Прил 3'!$A$163</definedName>
    <definedName name="sub_4001" localSheetId="2">'Прил 4'!$A$9</definedName>
    <definedName name="sub_4002" localSheetId="2">'Прил 4'!$A$12</definedName>
    <definedName name="sub_4003" localSheetId="2">'Прил 4'!$A$13</definedName>
    <definedName name="sub_4004" localSheetId="2">'Прил 4'!$A$19</definedName>
    <definedName name="sub_4005" localSheetId="2">'Прил 4'!$A$22</definedName>
    <definedName name="sub_4006" localSheetId="2">'Прил 4'!$A$25</definedName>
    <definedName name="sub_444" localSheetId="2">'Прил 4'!$A$31</definedName>
    <definedName name="sub_5001" localSheetId="3">'Прил 5'!$A$11</definedName>
    <definedName name="sub_5002" localSheetId="3">'Прил 5'!$A$35</definedName>
    <definedName name="sub_5003" localSheetId="3">'Прил 5'!$A$36</definedName>
    <definedName name="sub_6001" localSheetId="4">'Прил 6'!$A$10</definedName>
    <definedName name="sub_6002" localSheetId="4">'Прил 6'!$A$11</definedName>
    <definedName name="sub_6003" localSheetId="4">'Прил 6'!$A$12</definedName>
    <definedName name="sub_7001" localSheetId="5">'Прил 7'!$A$2</definedName>
    <definedName name="sub_7002" localSheetId="5">'Прил 7'!$A$6</definedName>
    <definedName name="sub_8001" localSheetId="6">'Прил 8'!$A$5</definedName>
    <definedName name="sub_8002" localSheetId="6">'Прил 8'!#REF!</definedName>
    <definedName name="sub_8003" localSheetId="6">'Прил 8'!$A$11</definedName>
    <definedName name="sub_8004" localSheetId="6">'Прил 8'!$A$14</definedName>
    <definedName name="sub_8005" localSheetId="6">'Прил 8'!$A$17</definedName>
    <definedName name="sub_8006" localSheetId="6">'Прил 8'!$A$20</definedName>
    <definedName name="sub_881" localSheetId="6">'Прил 8'!$A$31</definedName>
    <definedName name="sub_882" localSheetId="6">'Прил 8'!$A$32</definedName>
    <definedName name="sub_9001" localSheetId="7">'Прил 9'!$A$12</definedName>
    <definedName name="sub_9002" localSheetId="7">'Прил 9'!$A$15</definedName>
    <definedName name="sub_9003" localSheetId="7">'Прил 9'!$A$18</definedName>
    <definedName name="sub_9004" localSheetId="7">'Прил 9'!$A$21</definedName>
    <definedName name="sub_9005" localSheetId="7">'Прил 9'!$A$24</definedName>
    <definedName name="sub_9006" localSheetId="7">'Прил 9'!$A$27</definedName>
    <definedName name="sub_991" localSheetId="7">'Прил 9'!$A$29</definedName>
    <definedName name="sub_992" localSheetId="7">'Прил 9'!$A$31</definedName>
    <definedName name="_xlnm.Print_Area" localSheetId="0">'Прил 2'!$A$1:$H$30</definedName>
    <definedName name="_xlnm.Print_Area" localSheetId="1">'Прил 3'!$A$1:$P$169</definedName>
    <definedName name="_xlnm.Print_Area" localSheetId="2">'Прил 4'!$A$1:$E$31</definedName>
    <definedName name="_xlnm.Print_Area" localSheetId="3">'Прил 5'!$A$1:$D$37</definedName>
    <definedName name="_xlnm.Print_Area" localSheetId="5">'Прил 7'!$A$1:$E$19</definedName>
    <definedName name="_xlnm.Print_Area" localSheetId="6">'Прил 8'!$A$1:$K$33</definedName>
    <definedName name="_xlnm.Print_Area" localSheetId="7">'Прил 9'!$A$1:$H$41</definedName>
  </definedNames>
  <calcPr calcId="145621" iterate="1"/>
</workbook>
</file>

<file path=xl/calcChain.xml><?xml version="1.0" encoding="utf-8"?>
<calcChain xmlns="http://schemas.openxmlformats.org/spreadsheetml/2006/main">
  <c r="E25" i="13" l="1"/>
  <c r="E20" i="13"/>
  <c r="E10" i="13"/>
  <c r="G25" i="13" l="1"/>
  <c r="C25" i="13"/>
  <c r="C20" i="13"/>
  <c r="C10" i="13"/>
  <c r="D11" i="14"/>
  <c r="D15" i="14"/>
  <c r="D16" i="14"/>
  <c r="D17" i="14"/>
  <c r="D18" i="14"/>
  <c r="D19" i="14"/>
  <c r="D20" i="14"/>
  <c r="D21" i="14"/>
  <c r="D36" i="14"/>
  <c r="D37" i="14"/>
  <c r="E37" i="14"/>
  <c r="G21" i="14"/>
  <c r="C21" i="14"/>
  <c r="G22" i="14" l="1"/>
  <c r="C16" i="14"/>
  <c r="C17" i="14"/>
  <c r="C18" i="14"/>
  <c r="C19" i="14"/>
  <c r="C20" i="14"/>
  <c r="C15" i="14"/>
  <c r="C11" i="14"/>
  <c r="C36" i="14"/>
  <c r="C37" i="14"/>
  <c r="F11" i="14" l="1"/>
</calcChain>
</file>

<file path=xl/sharedStrings.xml><?xml version="1.0" encoding="utf-8"?>
<sst xmlns="http://schemas.openxmlformats.org/spreadsheetml/2006/main" count="625" uniqueCount="222">
  <si>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</si>
  <si>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</si>
  <si>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</si>
  <si>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</si>
  <si>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</si>
  <si>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</si>
  <si>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</si>
  <si>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</si>
  <si>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</si>
  <si>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</si>
  <si>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</si>
  <si>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</si>
  <si>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</si>
  <si>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</si>
  <si>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</si>
  <si>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</si>
  <si>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</si>
  <si>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</si>
  <si>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</si>
  <si>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</si>
  <si>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</si>
  <si>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</si>
  <si>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</si>
  <si>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</si>
  <si>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</si>
  <si>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</si>
  <si>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</si>
  <si>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</si>
  <si>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СТАНДАРТИЗИРОВАННЫЕ ТАРИФНЫЕ СТАВКИ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</si>
  <si>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</si>
  <si>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</si>
  <si>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</si>
  <si>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 xml:space="preserve">            для расчета платы за технологическое присоединение </t>
  </si>
  <si>
    <t>______________________________</t>
  </si>
  <si>
    <t>* Ставки платы</t>
  </si>
  <si>
    <t>,</t>
  </si>
  <si>
    <t xml:space="preserve"> и</t>
  </si>
  <si>
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</si>
  <si>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</si>
  <si>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</si>
  <si>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</si>
  <si>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</si>
  <si>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</si>
  <si>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</si>
  <si>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</si>
  <si>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</si>
  <si>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</si>
  <si>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</si>
  <si>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</si>
  <si>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</si>
  <si>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</si>
  <si>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</si>
  <si>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</si>
  <si>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</si>
  <si>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</si>
  <si>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</si>
  <si>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</si>
  <si>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</si>
  <si>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</si>
  <si>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</si>
  <si>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</si>
  <si>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</si>
  <si>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</si>
  <si>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
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</si>
  <si>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</si>
  <si>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</si>
  <si>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</si>
  <si>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</si>
  <si>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</si>
  <si>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</si>
  <si>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</si>
  <si>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</si>
  <si>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</si>
  <si>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</si>
  <si>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</si>
  <si>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</si>
  <si>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</si>
  <si>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</si>
  <si>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</si>
  <si>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</si>
  <si>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</si>
  <si>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</si>
  <si>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</si>
  <si>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</si>
  <si>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</si>
  <si>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</si>
  <si>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</si>
  <si>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</si>
  <si>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</si>
  <si>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</si>
  <si>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</si>
  <si>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</si>
  <si>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</si>
  <si>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</si>
  <si>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</si>
  <si>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</si>
  <si>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</si>
  <si>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</si>
  <si>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</si>
  <si>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</si>
  <si>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</si>
  <si>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</si>
  <si>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</si>
  <si>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</si>
  <si>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</si>
  <si>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</si>
  <si>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</si>
  <si>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</si>
  <si>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</si>
  <si>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</si>
  <si>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</si>
  <si>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</si>
  <si>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</si>
  <si>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</si>
  <si>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</si>
  <si>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</si>
  <si>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</si>
  <si>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</si>
  <si>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</si>
  <si>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</si>
  <si>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</si>
  <si>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</si>
  <si>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</si>
  <si>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</si>
  <si>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</si>
  <si>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</si>
  <si>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</si>
  <si>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</si>
  <si>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Приложение N 9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</si>
  <si>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</si>
  <si>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</si>
  <si>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</si>
  <si>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Приложение N 6</t>
  </si>
  <si>
    <t>Приложение N 7</t>
  </si>
  <si>
    <t>Приложение N 8</t>
  </si>
  <si>
    <t>х</t>
  </si>
  <si>
    <t>до 1 кВ (уровень напряжения)</t>
  </si>
  <si>
    <t>6 10 кВ (уровень напряжения)</t>
  </si>
  <si>
    <t>Единица измерения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</si>
  <si>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b/>
        <sz val="12"/>
        <rFont val="Times New Roman"/>
        <family val="1"/>
        <charset val="204"/>
      </rPr>
      <t>пункте 16</t>
    </r>
    <r>
      <rPr>
        <sz val="12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b/>
        <sz val="12"/>
        <rFont val="Times New Roman"/>
        <family val="1"/>
        <charset val="204"/>
      </rPr>
      <t>подпунктов "б"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"в" пункта 16</t>
    </r>
    <r>
      <rPr>
        <sz val="12"/>
        <rFont val="Times New Roman"/>
        <family val="1"/>
        <charset val="204"/>
      </rPr>
      <t>, в расчете на 1 кВт максимальной мощности</t>
    </r>
  </si>
  <si>
    <t>не более 150 кВт</t>
  </si>
  <si>
    <t xml:space="preserve"> </t>
  </si>
  <si>
    <t>руб. за одно присоединение</t>
  </si>
  <si>
    <r>
      <t xml:space="preserve">                            на </t>
    </r>
    <r>
      <rPr>
        <u/>
        <sz val="12"/>
        <color theme="1"/>
        <rFont val="Times New Roman"/>
        <family val="1"/>
        <charset val="204"/>
      </rPr>
      <t>2019</t>
    </r>
    <r>
      <rPr>
        <sz val="12"/>
        <color theme="1"/>
        <rFont val="Times New Roman"/>
        <family val="1"/>
        <charset val="204"/>
      </rPr>
      <t xml:space="preserve"> год</t>
    </r>
  </si>
  <si>
    <t>свыше 150 кВт на территориях городских населенных пунктов</t>
  </si>
  <si>
    <t>свыше 150 кВт на территориях не относящихся к территориям городских населенных пунктов</t>
  </si>
  <si>
    <t>Стандартизированная тарифная ставка на проверку сетевой организацией выполнения Заявителем технических условий (включая процедуры, предусмотренные подпунктами "г" - "е" пункта 7 Правил технологического присоединения)</t>
  </si>
  <si>
    <t>Прокладка ВЛ-0,4 изолированным проводом, алюминевый, деревянная опора</t>
  </si>
  <si>
    <t xml:space="preserve">сечение до 50 мм2 </t>
  </si>
  <si>
    <t>сечение от 50 до 100 мм2 включительно</t>
  </si>
  <si>
    <t>Прокладка ВЛ-0,4 неизолированным проводом, сталеалюминиевый, деревянная опора</t>
  </si>
  <si>
    <t>Прокладка ВЛ-0,4 неизолированным проводом, алюминиевый деревянная опора</t>
  </si>
  <si>
    <t>сечение до 50 мм2</t>
  </si>
  <si>
    <t>Прокладка ВЛ-0,4 изолированным проводом, алюминиевый, железобетонная опора</t>
  </si>
  <si>
    <t>сечение до 50 мм2 включительно</t>
  </si>
  <si>
    <t>сечение от 100 до 200 мм2 включительно</t>
  </si>
  <si>
    <t>Прокладка ВЛ-0,4 неизолированным проводом, сталеалюминиевый, железобетонная опора</t>
  </si>
  <si>
    <t>Прокладка ВЛ-0,4 неизолированным проводом, алюминиевый, железобетонная опора</t>
  </si>
  <si>
    <t>Прокладка ВЛ-6-10 изолированным проводом, алюминевый, деревянная опора</t>
  </si>
  <si>
    <t>Прокладка ВЛ-6-10  неизолированным проводом, сталеалюминиевый, деревянная опора</t>
  </si>
  <si>
    <t>Прокладка ВЛ-6-10 неизолированным проводом, алюминиевый деревянная опора</t>
  </si>
  <si>
    <t>Прокладка ВЛ-6-10 неизолированным проводом, сталеалюминиевый металлическая опора</t>
  </si>
  <si>
    <t>Прокладка ВЛ-6-10  изолированным проводом, алюминиевый, железобетонная опора</t>
  </si>
  <si>
    <t>Прокладка ВЛ-6-10 неизолированным проводом, сталеалюминиевый, железобетонная опора</t>
  </si>
  <si>
    <t>Прокладка ВЛ-6-10 неизолированным проводом, алюминиевый, железобетонная опора</t>
  </si>
  <si>
    <t>Прокладка ВЛ-35 неизолированным проводом, сталеалюминиевый железобетонная опора</t>
  </si>
  <si>
    <t>Прокладка ВЛ-110 неизолированным проводом, сталеалюминиевый металлическая опора</t>
  </si>
  <si>
    <t>Прокладка ВЛ-110 неизолированным проводом, сталеалюминиевый железобетонная опора</t>
  </si>
  <si>
    <t>Подземная прокладка в траншее КЛ-0,4 одножильные с резиновой и пластмассовой изоляцией</t>
  </si>
  <si>
    <t>сечение от 50 мм2 до 100 мм2 включительно</t>
  </si>
  <si>
    <t>сечение от 200 до 500 мм2 включительно</t>
  </si>
  <si>
    <t>Подземная прокладка в траншее КЛ-0,4 одножильные с бумажной изоляцией</t>
  </si>
  <si>
    <t>Подземная прокладка в траншее КЛ-0,4 многожильные с резиновой и пластмассовой изоляцией</t>
  </si>
  <si>
    <t>Подземная прокладка в траншее КЛ-0,4 многожильные с бумажной изоляцией</t>
  </si>
  <si>
    <t>Подземная прокладка в галереях и эстакадах КЛ-0,4 многожильные с резиновой и пластмассвой изоляцией</t>
  </si>
  <si>
    <t>Подземная прокладка горизонтальным наклонным бурением КЛ-0,4 многожильные с резиновой и пластмассовой изоляцией</t>
  </si>
  <si>
    <t>Подземная прокладка в траншее КЛ-6-10 одножильные с резиновой и пластмассовой изоляцией</t>
  </si>
  <si>
    <t>Подземная прокладка в траншее КЛ-6-10 одножильные с бумажной изоляцией</t>
  </si>
  <si>
    <t>Подземная прокладка в траншее КЛ-6-10 многожильные с резиновой и пластмассовой изоляцией</t>
  </si>
  <si>
    <t>Подземная прокладка в траншее КЛ-6-10 многожильные с бумажной изоляцией</t>
  </si>
  <si>
    <t>Подземная прокладка в галереях и эстакадах КЛ-6-10 одножильные с резиновой и пластмассвой изоляцией</t>
  </si>
  <si>
    <t>Подземная прокладка горизонтальным наклонным бурением КЛ-6-10 одножильные с резиновой и пластмассвой изоляцией</t>
  </si>
  <si>
    <t>Подземная прокладка горизонтальным наклонным бурением КЛ-6-10 многожильные с резиновой и пластмассовой изоляцией</t>
  </si>
  <si>
    <t>Подземная прокладка горизонтальным наклонным бурением КЛ-6-10 многожильные с бумажной изоляцией</t>
  </si>
  <si>
    <t>Ставка С4 (Стандартизированная тарифная ставка на покрытие расходов сетевой организации на строительство пунктов секционирования (реклоузеров, РП-распределительных пунктов, ПП-переключательных пунктов) тыс. руб./кВт)</t>
  </si>
  <si>
    <t>Реклоузеры 6-10 кВ</t>
  </si>
  <si>
    <t>Номинальный ток -от 250 А до 500 А включительно</t>
  </si>
  <si>
    <t>Номинальный ток -от 500 А до 1000 А включительно</t>
  </si>
  <si>
    <t>Распределитльные пункты 6-10 кВ</t>
  </si>
  <si>
    <t>Номинальный ток -от 100 А до 250 А включительно</t>
  </si>
  <si>
    <t>Разъединители 6-10 кВ</t>
  </si>
  <si>
    <t>Реклоузеры 35 кВ</t>
  </si>
  <si>
    <t>Ставка С5 (Стандартизированная тарифная ставка на покрытие расходов сетевой организации на строительство трансформаторных подстанций (ТП), за исключением РТП, с уровнем напряжения до 35 кВ тыс. руб./кВт)</t>
  </si>
  <si>
    <t xml:space="preserve">Однотрансформаторные подстанции (ТП) </t>
  </si>
  <si>
    <t>мощностью до 25 кВА включительно</t>
  </si>
  <si>
    <t>мощностью от 25 кВА до 100 кВа включительно</t>
  </si>
  <si>
    <t>мощностью от 100 кВА до 250 кВа включительно</t>
  </si>
  <si>
    <t>мощностью от 250 кВА до 500 кВа включительно</t>
  </si>
  <si>
    <t>мощностью от 500 кВА до 900 кВа включительно</t>
  </si>
  <si>
    <t>мощностью свыше 1 000 кВа</t>
  </si>
  <si>
    <t>Двухтрансформаторные и более подстанции (ТП)</t>
  </si>
  <si>
    <t>Ставка С5 (Стандартизированная тарифная ставка на покрытие расходов сетевой организации на строительство трансформаторных подстанций (ТП) 35/0,4, за исключением РТП</t>
  </si>
  <si>
    <t>Ставка С6 (Стандартизированная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</si>
  <si>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 xml:space="preserve">Однотрансформаторные распределительные подстанции (РТП) </t>
  </si>
  <si>
    <t xml:space="preserve">Двухтрансформаторные и более распределительные подстанции (РТП) </t>
  </si>
  <si>
    <t>Ставка С7 (Стандартизированная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</si>
  <si>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мощностью 110 кВ и выше</t>
  </si>
  <si>
    <t>тыс. руб./км</t>
  </si>
  <si>
    <t>тыс. руб./шт</t>
  </si>
  <si>
    <t>тыс. руб./кВт</t>
  </si>
  <si>
    <t>2018 год</t>
  </si>
  <si>
    <t>2019 год</t>
  </si>
  <si>
    <t>МУП Шушенского района "Тепловые и электрические сети</t>
  </si>
  <si>
    <t>МУП ШТЭС</t>
  </si>
  <si>
    <t>МУП Шушенского района "Тепловые и электрические сети"</t>
  </si>
  <si>
    <t>662710, Красноярский край, пгт Шушенское, ул. Пионерская, 14</t>
  </si>
  <si>
    <t>Щербаков Андрей Петрович</t>
  </si>
  <si>
    <t>muptes06@mail.ru</t>
  </si>
  <si>
    <t>8(39139)31980</t>
  </si>
  <si>
    <r>
      <t xml:space="preserve">           менее 8900 кВт </t>
    </r>
    <r>
      <rPr>
        <u/>
        <sz val="12"/>
        <color theme="1"/>
        <rFont val="Times New Roman"/>
        <family val="1"/>
        <charset val="204"/>
      </rPr>
      <t>Муниципальное унитарное предприятие Шушенского района "Тепловые и электрические сети"</t>
    </r>
  </si>
  <si>
    <t>Выпадающие доходы</t>
  </si>
  <si>
    <t>разбивка по расчету тарифа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</si>
</sst>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0" borderId="2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horizontal="center" vertical="top" wrapText="1"/>
    </xf>
    <xf numFmtId="4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/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/>
    <xf numFmtId="0" fontId="4" fillId="2" borderId="2" xfId="0" applyFont="1" applyFill="1" applyBorder="1"/>
    <xf numFmtId="0" fontId="4" fillId="0" borderId="4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5" fillId="2" borderId="3" xfId="0" applyFont="1" applyFill="1" applyBorder="1" applyAlignment="1"/>
    <xf numFmtId="0" fontId="5" fillId="2" borderId="9" xfId="0" applyFont="1" applyFill="1" applyBorder="1" applyAlignment="1"/>
    <xf numFmtId="0" fontId="5" fillId="2" borderId="3" xfId="1" applyFont="1" applyFill="1" applyBorder="1" applyAlignment="1" applyProtection="1">
      <alignment horizontal="left" vertical="top" wrapText="1"/>
    </xf>
    <xf numFmtId="0" fontId="5" fillId="2" borderId="9" xfId="1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1" applyFont="1" applyAlignment="1" applyProtection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171450</xdr:colOff>
      <xdr:row>18</xdr:row>
      <xdr:rowOff>190500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29250"/>
          <a:ext cx="1714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238125</xdr:colOff>
      <xdr:row>19</xdr:row>
      <xdr:rowOff>190500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458075"/>
          <a:ext cx="23812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238125</xdr:colOff>
      <xdr:row>20</xdr:row>
      <xdr:rowOff>190500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343900"/>
          <a:ext cx="238125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209550</xdr:colOff>
      <xdr:row>21</xdr:row>
      <xdr:rowOff>190500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210675"/>
          <a:ext cx="2095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266700</xdr:colOff>
      <xdr:row>164</xdr:row>
      <xdr:rowOff>38100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2987575"/>
          <a:ext cx="266700" cy="3333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266700</xdr:colOff>
      <xdr:row>165</xdr:row>
      <xdr:rowOff>38100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282850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266700</xdr:colOff>
      <xdr:row>166</xdr:row>
      <xdr:rowOff>38100</xdr:rowOff>
    </xdr:to>
    <xdr:pic>
      <xdr:nvPicPr>
        <xdr:cNvPr id="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3482875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266700</xdr:colOff>
      <xdr:row>166</xdr:row>
      <xdr:rowOff>38100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482875"/>
          <a:ext cx="26670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209550</xdr:colOff>
      <xdr:row>67</xdr:row>
      <xdr:rowOff>190500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2593300"/>
          <a:ext cx="20955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190500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0081200"/>
          <a:ext cx="20955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129430.1100/" TargetMode="External"/><Relationship Id="rId2" Type="http://schemas.openxmlformats.org/officeDocument/2006/relationships/hyperlink" Target="garantf1://70129430.1100/" TargetMode="External"/><Relationship Id="rId1" Type="http://schemas.openxmlformats.org/officeDocument/2006/relationships/hyperlink" Target="garantf1://70129430.1100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garantf1://70129430.110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garantf1://70129430.1100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tabSelected="1" view="pageBreakPreview" topLeftCell="A10" zoomScaleSheetLayoutView="100" workbookViewId="0">
      <selection activeCell="H5" sqref="H5"/>
    </sheetView>
  </sheetViews>
  <sheetFormatPr defaultRowHeight="14.4" x14ac:dyDescent="0.3"/>
  <cols>
    <col min="4" max="4" width="11.6640625" customWidth="1"/>
    <col min="8" max="8" width="48.109375" customWidth="1"/>
  </cols>
  <sheetData>
    <row r="1" spans="1:8" ht="15.6" x14ac:dyDescent="0.3">
      <c r="A1" s="6"/>
      <c r="B1" s="6"/>
      <c r="C1" s="6"/>
      <c r="D1" s="6"/>
      <c r="E1" s="6"/>
      <c r="F1" s="6"/>
      <c r="G1" s="6"/>
      <c r="H1" s="7" t="s">
        <v>0</v>
      </c>
    </row>
    <row r="2" spans="1:8" ht="15.6" x14ac:dyDescent="0.3">
      <c r="A2" s="6"/>
      <c r="B2" s="6"/>
      <c r="C2" s="6"/>
      <c r="D2" s="6"/>
      <c r="E2" s="6"/>
      <c r="F2" s="6"/>
      <c r="G2" s="6"/>
      <c r="H2" s="8" t="s">
        <v>1</v>
      </c>
    </row>
    <row r="3" spans="1:8" ht="15.6" x14ac:dyDescent="0.3">
      <c r="A3" s="6"/>
      <c r="B3" s="6"/>
      <c r="C3" s="6"/>
      <c r="D3" s="6"/>
      <c r="E3" s="6"/>
      <c r="F3" s="6"/>
      <c r="G3" s="6"/>
      <c r="H3" s="7" t="s">
        <v>2</v>
      </c>
    </row>
    <row r="4" spans="1:8" ht="15.6" x14ac:dyDescent="0.3">
      <c r="A4" s="6"/>
      <c r="B4" s="6"/>
      <c r="C4" s="6"/>
      <c r="D4" s="6"/>
      <c r="E4" s="6"/>
      <c r="F4" s="6"/>
      <c r="G4" s="6"/>
      <c r="H4" s="7" t="s">
        <v>3</v>
      </c>
    </row>
    <row r="5" spans="1:8" ht="15.6" x14ac:dyDescent="0.3">
      <c r="A5" s="6"/>
      <c r="B5" s="6"/>
      <c r="C5" s="6"/>
      <c r="D5" s="6"/>
      <c r="E5" s="6"/>
      <c r="F5" s="6"/>
      <c r="G5" s="6"/>
      <c r="H5" s="6"/>
    </row>
    <row r="6" spans="1:8" ht="15.6" x14ac:dyDescent="0.3">
      <c r="A6" s="6" t="s">
        <v>4</v>
      </c>
      <c r="B6" s="6"/>
      <c r="C6" s="6"/>
      <c r="D6" s="6"/>
      <c r="E6" s="6"/>
      <c r="F6" s="6"/>
      <c r="G6" s="6"/>
      <c r="H6" s="6"/>
    </row>
    <row r="7" spans="1:8" ht="15.6" x14ac:dyDescent="0.3">
      <c r="A7" s="6" t="s">
        <v>5</v>
      </c>
      <c r="B7" s="6"/>
      <c r="C7" s="6"/>
      <c r="D7" s="6"/>
      <c r="E7" s="6"/>
      <c r="F7" s="6"/>
      <c r="G7" s="6"/>
      <c r="H7" s="6"/>
    </row>
    <row r="8" spans="1:8" ht="29.25" customHeight="1" x14ac:dyDescent="0.3">
      <c r="A8" s="63" t="s">
        <v>212</v>
      </c>
      <c r="B8" s="63"/>
      <c r="C8" s="63"/>
      <c r="D8" s="63"/>
      <c r="E8" s="63"/>
      <c r="F8" s="27" t="s">
        <v>8</v>
      </c>
      <c r="G8" s="9">
        <v>2019</v>
      </c>
      <c r="H8" s="6" t="s">
        <v>9</v>
      </c>
    </row>
    <row r="9" spans="1:8" ht="15.6" x14ac:dyDescent="0.3">
      <c r="A9" s="6" t="s">
        <v>6</v>
      </c>
      <c r="B9" s="6"/>
      <c r="C9" s="6"/>
      <c r="D9" s="6"/>
      <c r="E9" s="6"/>
      <c r="F9" s="6"/>
      <c r="G9" s="6"/>
      <c r="H9" s="6"/>
    </row>
    <row r="10" spans="1:8" ht="15.6" x14ac:dyDescent="0.3">
      <c r="A10" s="6"/>
      <c r="B10" s="6"/>
      <c r="C10" s="6"/>
      <c r="D10" s="6"/>
      <c r="E10" s="6"/>
      <c r="F10" s="6"/>
      <c r="G10" s="6"/>
      <c r="H10" s="6"/>
    </row>
    <row r="11" spans="1:8" ht="15.6" x14ac:dyDescent="0.3">
      <c r="A11" s="60" t="s">
        <v>10</v>
      </c>
      <c r="B11" s="60"/>
      <c r="C11" s="60"/>
      <c r="D11" s="60"/>
      <c r="E11" s="59" t="s">
        <v>214</v>
      </c>
      <c r="F11" s="59"/>
      <c r="G11" s="59"/>
      <c r="H11" s="59"/>
    </row>
    <row r="12" spans="1:8" ht="15.6" x14ac:dyDescent="0.3">
      <c r="A12" s="10"/>
      <c r="B12" s="10"/>
      <c r="C12" s="10"/>
      <c r="D12" s="10"/>
      <c r="E12" s="26"/>
      <c r="F12" s="26"/>
      <c r="G12" s="26"/>
      <c r="H12" s="26"/>
    </row>
    <row r="13" spans="1:8" ht="15.6" x14ac:dyDescent="0.3">
      <c r="A13" s="60" t="s">
        <v>11</v>
      </c>
      <c r="B13" s="60"/>
      <c r="C13" s="60"/>
      <c r="D13" s="60"/>
      <c r="E13" s="59" t="s">
        <v>213</v>
      </c>
      <c r="F13" s="59"/>
      <c r="G13" s="59"/>
      <c r="H13" s="59"/>
    </row>
    <row r="14" spans="1:8" ht="15.6" x14ac:dyDescent="0.3">
      <c r="A14" s="6"/>
      <c r="B14" s="6"/>
      <c r="C14" s="6"/>
      <c r="D14" s="6"/>
      <c r="E14" s="26"/>
      <c r="F14" s="26"/>
      <c r="G14" s="26"/>
      <c r="H14" s="26"/>
    </row>
    <row r="15" spans="1:8" ht="15.6" x14ac:dyDescent="0.3">
      <c r="A15" s="60" t="s">
        <v>12</v>
      </c>
      <c r="B15" s="60"/>
      <c r="C15" s="60"/>
      <c r="D15" s="60"/>
      <c r="E15" s="59" t="s">
        <v>215</v>
      </c>
      <c r="F15" s="59"/>
      <c r="G15" s="59"/>
      <c r="H15" s="59"/>
    </row>
    <row r="16" spans="1:8" ht="15.6" x14ac:dyDescent="0.3">
      <c r="A16" s="10"/>
      <c r="B16" s="10"/>
      <c r="C16" s="10"/>
      <c r="D16" s="10"/>
      <c r="E16" s="26"/>
      <c r="F16" s="26"/>
      <c r="G16" s="26"/>
      <c r="H16" s="26"/>
    </row>
    <row r="17" spans="1:8" ht="15.6" x14ac:dyDescent="0.3">
      <c r="A17" s="60" t="s">
        <v>13</v>
      </c>
      <c r="B17" s="60"/>
      <c r="C17" s="60"/>
      <c r="D17" s="60"/>
      <c r="E17" s="59" t="s">
        <v>215</v>
      </c>
      <c r="F17" s="59"/>
      <c r="G17" s="59"/>
      <c r="H17" s="59"/>
    </row>
    <row r="18" spans="1:8" ht="15.6" x14ac:dyDescent="0.3">
      <c r="A18" s="10"/>
      <c r="B18" s="10"/>
      <c r="C18" s="10"/>
      <c r="D18" s="33"/>
      <c r="E18" s="26"/>
      <c r="F18" s="26"/>
      <c r="G18" s="26"/>
      <c r="H18" s="26"/>
    </row>
    <row r="19" spans="1:8" ht="15.6" x14ac:dyDescent="0.3">
      <c r="A19" s="60" t="s">
        <v>19</v>
      </c>
      <c r="B19" s="60"/>
      <c r="C19" s="60"/>
      <c r="D19" s="60"/>
      <c r="E19" s="59">
        <v>2442000890</v>
      </c>
      <c r="F19" s="59"/>
      <c r="G19" s="59"/>
      <c r="H19" s="59"/>
    </row>
    <row r="20" spans="1:8" ht="15.6" x14ac:dyDescent="0.3">
      <c r="A20" s="10"/>
      <c r="B20" s="10"/>
      <c r="C20" s="10"/>
      <c r="D20" s="10"/>
      <c r="E20" s="26"/>
      <c r="F20" s="26"/>
      <c r="G20" s="26"/>
      <c r="H20" s="26"/>
    </row>
    <row r="21" spans="1:8" ht="15.6" x14ac:dyDescent="0.3">
      <c r="A21" s="60" t="s">
        <v>18</v>
      </c>
      <c r="B21" s="60"/>
      <c r="C21" s="60"/>
      <c r="D21" s="60"/>
      <c r="E21" s="59">
        <v>244201001</v>
      </c>
      <c r="F21" s="59"/>
      <c r="G21" s="59"/>
      <c r="H21" s="59"/>
    </row>
    <row r="22" spans="1:8" ht="15.6" x14ac:dyDescent="0.3">
      <c r="A22" s="10"/>
      <c r="B22" s="10"/>
      <c r="C22" s="10"/>
      <c r="D22" s="10"/>
      <c r="E22" s="26"/>
      <c r="F22" s="26"/>
      <c r="G22" s="26"/>
      <c r="H22" s="26"/>
    </row>
    <row r="23" spans="1:8" ht="15.6" x14ac:dyDescent="0.3">
      <c r="A23" s="60" t="s">
        <v>17</v>
      </c>
      <c r="B23" s="60"/>
      <c r="C23" s="60"/>
      <c r="D23" s="60"/>
      <c r="E23" s="59" t="s">
        <v>216</v>
      </c>
      <c r="F23" s="59"/>
      <c r="G23" s="59"/>
      <c r="H23" s="59"/>
    </row>
    <row r="24" spans="1:8" ht="15.6" x14ac:dyDescent="0.3">
      <c r="A24" s="10"/>
      <c r="B24" s="10"/>
      <c r="C24" s="10"/>
      <c r="D24" s="10"/>
      <c r="E24" s="26"/>
      <c r="F24" s="26"/>
      <c r="G24" s="26"/>
      <c r="H24" s="26"/>
    </row>
    <row r="25" spans="1:8" ht="15.6" x14ac:dyDescent="0.3">
      <c r="A25" s="60" t="s">
        <v>16</v>
      </c>
      <c r="B25" s="60"/>
      <c r="C25" s="60"/>
      <c r="D25" s="60"/>
      <c r="E25" s="61" t="s">
        <v>217</v>
      </c>
      <c r="F25" s="62"/>
      <c r="G25" s="62"/>
      <c r="H25" s="62"/>
    </row>
    <row r="26" spans="1:8" ht="15.6" x14ac:dyDescent="0.3">
      <c r="A26" s="10"/>
      <c r="B26" s="10"/>
      <c r="C26" s="10"/>
      <c r="D26" s="10"/>
      <c r="E26" s="26"/>
      <c r="F26" s="26"/>
      <c r="G26" s="26"/>
      <c r="H26" s="26"/>
    </row>
    <row r="27" spans="1:8" ht="15.6" x14ac:dyDescent="0.3">
      <c r="A27" s="60" t="s">
        <v>15</v>
      </c>
      <c r="B27" s="60"/>
      <c r="C27" s="60"/>
      <c r="D27" s="60"/>
      <c r="E27" s="59" t="s">
        <v>218</v>
      </c>
      <c r="F27" s="59"/>
      <c r="G27" s="59"/>
      <c r="H27" s="59"/>
    </row>
    <row r="28" spans="1:8" ht="15.6" x14ac:dyDescent="0.3">
      <c r="A28" s="10"/>
      <c r="B28" s="10"/>
      <c r="C28" s="10"/>
      <c r="D28" s="10"/>
      <c r="E28" s="26"/>
      <c r="F28" s="26"/>
      <c r="G28" s="26"/>
      <c r="H28" s="26"/>
    </row>
    <row r="29" spans="1:8" ht="15.6" x14ac:dyDescent="0.3">
      <c r="A29" s="60" t="s">
        <v>14</v>
      </c>
      <c r="B29" s="60"/>
      <c r="C29" s="60"/>
      <c r="D29" s="60"/>
      <c r="E29" s="59" t="s">
        <v>218</v>
      </c>
      <c r="F29" s="59"/>
      <c r="G29" s="59"/>
      <c r="H29" s="59"/>
    </row>
    <row r="30" spans="1:8" ht="15.6" x14ac:dyDescent="0.3">
      <c r="A30" s="6"/>
      <c r="B30" s="6"/>
      <c r="C30" s="6"/>
      <c r="D30" s="6"/>
      <c r="E30" s="6"/>
      <c r="F30" s="6"/>
      <c r="G30" s="6"/>
      <c r="H30" s="6"/>
    </row>
    <row r="36" spans="8:8" x14ac:dyDescent="0.3">
      <c r="H36" s="2"/>
    </row>
    <row r="37" spans="8:8" x14ac:dyDescent="0.3">
      <c r="H37" s="3"/>
    </row>
    <row r="38" spans="8:8" x14ac:dyDescent="0.3">
      <c r="H38" s="2"/>
    </row>
    <row r="39" spans="8:8" x14ac:dyDescent="0.3">
      <c r="H39" s="2"/>
    </row>
  </sheetData>
  <mergeCells count="21">
    <mergeCell ref="A15:D15"/>
    <mergeCell ref="E15:H15"/>
    <mergeCell ref="A8:E8"/>
    <mergeCell ref="A11:D11"/>
    <mergeCell ref="E11:H11"/>
    <mergeCell ref="A13:D13"/>
    <mergeCell ref="E13:H13"/>
    <mergeCell ref="E29:H29"/>
    <mergeCell ref="A29:D29"/>
    <mergeCell ref="A17:D17"/>
    <mergeCell ref="A19:D19"/>
    <mergeCell ref="A21:D21"/>
    <mergeCell ref="A23:D23"/>
    <mergeCell ref="A25:D25"/>
    <mergeCell ref="A27:D27"/>
    <mergeCell ref="E17:H17"/>
    <mergeCell ref="E19:H19"/>
    <mergeCell ref="E21:H21"/>
    <mergeCell ref="E23:H23"/>
    <mergeCell ref="E25:H25"/>
    <mergeCell ref="E27:H27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69"/>
  <sheetViews>
    <sheetView view="pageBreakPreview" topLeftCell="B1" zoomScale="60" workbookViewId="0">
      <selection activeCell="D176" sqref="D176"/>
    </sheetView>
  </sheetViews>
  <sheetFormatPr defaultRowHeight="14.4" x14ac:dyDescent="0.3"/>
  <cols>
    <col min="2" max="2" width="44.5546875" style="1" customWidth="1"/>
    <col min="3" max="3" width="6.6640625" style="1" customWidth="1"/>
    <col min="4" max="4" width="17.33203125" customWidth="1"/>
    <col min="5" max="5" width="18" customWidth="1"/>
    <col min="6" max="7" width="16.109375" customWidth="1"/>
    <col min="8" max="9" width="17.44140625" customWidth="1"/>
    <col min="10" max="10" width="16.109375" customWidth="1"/>
    <col min="11" max="12" width="18" customWidth="1"/>
    <col min="13" max="16" width="16.109375" customWidth="1"/>
    <col min="17" max="17" width="18" customWidth="1"/>
    <col min="18" max="18" width="16.109375" customWidth="1"/>
    <col min="19" max="19" width="17.44140625" customWidth="1"/>
    <col min="20" max="20" width="16.109375" customWidth="1"/>
    <col min="21" max="21" width="18" customWidth="1"/>
    <col min="22" max="24" width="16.109375" customWidth="1"/>
    <col min="25" max="25" width="10.44140625" customWidth="1"/>
    <col min="26" max="26" width="11.44140625" customWidth="1"/>
    <col min="27" max="27" width="10.6640625" customWidth="1"/>
    <col min="28" max="28" width="12.5546875" customWidth="1"/>
  </cols>
  <sheetData>
    <row r="1" spans="1:28" ht="15.6" x14ac:dyDescent="0.3">
      <c r="A1" s="6"/>
      <c r="B1" s="16"/>
      <c r="C1" s="1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 t="s">
        <v>7</v>
      </c>
      <c r="Q1" s="6"/>
      <c r="R1" s="6"/>
      <c r="S1" s="6"/>
      <c r="T1" s="6"/>
      <c r="U1" s="6"/>
      <c r="V1" s="6"/>
      <c r="W1" s="6"/>
      <c r="X1" s="7" t="s">
        <v>7</v>
      </c>
    </row>
    <row r="2" spans="1:28" ht="15.6" x14ac:dyDescent="0.3">
      <c r="A2" s="6"/>
      <c r="B2" s="16"/>
      <c r="C2" s="1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1</v>
      </c>
      <c r="Q2" s="6"/>
      <c r="R2" s="6"/>
      <c r="S2" s="6"/>
      <c r="T2" s="6"/>
      <c r="U2" s="6"/>
      <c r="V2" s="6"/>
      <c r="W2" s="6"/>
      <c r="X2" s="8" t="s">
        <v>1</v>
      </c>
    </row>
    <row r="3" spans="1:28" ht="15.6" x14ac:dyDescent="0.3">
      <c r="A3" s="6"/>
      <c r="B3" s="16"/>
      <c r="C3" s="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6"/>
      <c r="R3" s="6"/>
      <c r="S3" s="6"/>
      <c r="T3" s="6"/>
      <c r="U3" s="6"/>
      <c r="V3" s="6"/>
      <c r="W3" s="6"/>
      <c r="X3" s="7" t="s">
        <v>2</v>
      </c>
    </row>
    <row r="4" spans="1:28" ht="15.6" x14ac:dyDescent="0.3">
      <c r="A4" s="6"/>
      <c r="B4" s="16"/>
      <c r="C4" s="16"/>
      <c r="D4" s="6"/>
      <c r="E4" s="6"/>
      <c r="F4" s="6"/>
      <c r="G4" s="6"/>
      <c r="H4" s="6"/>
      <c r="I4" s="6"/>
      <c r="J4" s="6"/>
      <c r="K4" s="16"/>
      <c r="L4" s="16"/>
      <c r="M4" s="16"/>
      <c r="N4" s="16"/>
      <c r="O4" s="16"/>
      <c r="P4" s="7" t="s">
        <v>3</v>
      </c>
      <c r="Q4" s="6"/>
      <c r="R4" s="6"/>
      <c r="S4" s="6"/>
      <c r="T4" s="6"/>
      <c r="U4" s="16"/>
      <c r="V4" s="16"/>
      <c r="W4" s="16"/>
      <c r="X4" s="7" t="s">
        <v>3</v>
      </c>
    </row>
    <row r="5" spans="1:28" ht="15.6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28" ht="15.6" x14ac:dyDescent="0.3">
      <c r="A6" s="44"/>
      <c r="B6" s="73" t="s">
        <v>28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43"/>
      <c r="P6" s="6"/>
      <c r="X6" s="6"/>
    </row>
    <row r="7" spans="1:28" ht="15.6" x14ac:dyDescent="0.3">
      <c r="A7" s="44"/>
      <c r="B7" s="73" t="s">
        <v>32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43"/>
      <c r="P7" s="6"/>
      <c r="X7" s="6"/>
    </row>
    <row r="8" spans="1:28" ht="15.6" x14ac:dyDescent="0.3">
      <c r="A8" s="44"/>
      <c r="B8" s="73" t="s">
        <v>29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43"/>
      <c r="P8" s="6"/>
      <c r="S8" s="7"/>
      <c r="X8" s="6"/>
    </row>
    <row r="9" spans="1:28" ht="15.6" x14ac:dyDescent="0.3">
      <c r="A9" s="44"/>
      <c r="B9" s="73" t="s">
        <v>30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43"/>
      <c r="P9" s="6"/>
      <c r="S9" s="8"/>
      <c r="X9" s="6"/>
    </row>
    <row r="10" spans="1:28" ht="15.6" x14ac:dyDescent="0.3">
      <c r="A10" s="44"/>
      <c r="B10" s="73" t="s">
        <v>219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43"/>
      <c r="P10" s="6"/>
      <c r="S10" s="7"/>
      <c r="X10" s="6"/>
    </row>
    <row r="11" spans="1:28" ht="15.6" x14ac:dyDescent="0.3">
      <c r="A11" s="44"/>
      <c r="B11" s="73" t="s">
        <v>31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43"/>
      <c r="P11" s="6"/>
      <c r="S11" s="7"/>
      <c r="X11" s="6"/>
    </row>
    <row r="12" spans="1:28" ht="15.6" x14ac:dyDescent="0.3">
      <c r="A12" s="44"/>
      <c r="B12" s="73" t="s">
        <v>143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43"/>
      <c r="P12" s="6"/>
      <c r="X12" s="6"/>
    </row>
    <row r="13" spans="1:28" ht="15.6" x14ac:dyDescent="0.3">
      <c r="A13" s="6"/>
      <c r="B13" s="16"/>
      <c r="C13" s="1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6" x14ac:dyDescent="0.3">
      <c r="A14" s="6"/>
      <c r="B14" s="16"/>
      <c r="C14" s="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" customHeight="1" x14ac:dyDescent="0.3">
      <c r="A15" s="74" t="s">
        <v>20</v>
      </c>
      <c r="B15" s="75"/>
      <c r="C15" s="76"/>
      <c r="D15" s="83" t="s">
        <v>138</v>
      </c>
      <c r="E15" s="65" t="s">
        <v>21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30" customHeight="1" x14ac:dyDescent="0.3">
      <c r="A16" s="77"/>
      <c r="B16" s="78"/>
      <c r="C16" s="79"/>
      <c r="D16" s="84"/>
      <c r="E16" s="66" t="s">
        <v>22</v>
      </c>
      <c r="F16" s="67"/>
      <c r="G16" s="67"/>
      <c r="H16" s="67"/>
      <c r="I16" s="67"/>
      <c r="J16" s="67"/>
      <c r="K16" s="65" t="s">
        <v>45</v>
      </c>
      <c r="L16" s="65"/>
      <c r="M16" s="65"/>
      <c r="N16" s="65"/>
      <c r="O16" s="65"/>
      <c r="P16" s="6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30" customHeight="1" x14ac:dyDescent="0.3">
      <c r="A17" s="77"/>
      <c r="B17" s="78"/>
      <c r="C17" s="79"/>
      <c r="D17" s="84"/>
      <c r="E17" s="66" t="s">
        <v>136</v>
      </c>
      <c r="F17" s="67"/>
      <c r="G17" s="88"/>
      <c r="H17" s="64" t="s">
        <v>137</v>
      </c>
      <c r="I17" s="64"/>
      <c r="J17" s="65"/>
      <c r="K17" s="80" t="s">
        <v>136</v>
      </c>
      <c r="L17" s="81"/>
      <c r="M17" s="81"/>
      <c r="N17" s="64" t="s">
        <v>137</v>
      </c>
      <c r="O17" s="64"/>
      <c r="P17" s="6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2" customHeight="1" x14ac:dyDescent="0.3">
      <c r="A18" s="80"/>
      <c r="B18" s="81"/>
      <c r="C18" s="82"/>
      <c r="D18" s="85"/>
      <c r="E18" s="34" t="s">
        <v>140</v>
      </c>
      <c r="F18" s="34" t="s">
        <v>144</v>
      </c>
      <c r="G18" s="34" t="s">
        <v>145</v>
      </c>
      <c r="H18" s="34" t="s">
        <v>140</v>
      </c>
      <c r="I18" s="34" t="s">
        <v>144</v>
      </c>
      <c r="J18" s="34" t="s">
        <v>145</v>
      </c>
      <c r="K18" s="34" t="s">
        <v>140</v>
      </c>
      <c r="L18" s="34" t="s">
        <v>144</v>
      </c>
      <c r="M18" s="34" t="s">
        <v>145</v>
      </c>
      <c r="N18" s="34" t="s">
        <v>140</v>
      </c>
      <c r="O18" s="34" t="s">
        <v>144</v>
      </c>
      <c r="P18" s="34" t="s">
        <v>145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11.5" customHeight="1" x14ac:dyDescent="0.3">
      <c r="A19" s="14"/>
      <c r="B19" s="86" t="s">
        <v>139</v>
      </c>
      <c r="C19" s="87"/>
      <c r="D19" s="42" t="s">
        <v>142</v>
      </c>
      <c r="E19" s="45">
        <v>10627.51</v>
      </c>
      <c r="F19" s="45">
        <v>10627.51</v>
      </c>
      <c r="G19" s="45">
        <v>10627.51</v>
      </c>
      <c r="H19" s="45">
        <v>10627.51</v>
      </c>
      <c r="I19" s="45">
        <v>10627.51</v>
      </c>
      <c r="J19" s="45">
        <v>10627.51</v>
      </c>
      <c r="K19" s="45">
        <v>10627.51</v>
      </c>
      <c r="L19" s="45">
        <v>10627.51</v>
      </c>
      <c r="M19" s="45">
        <v>10627.51</v>
      </c>
      <c r="N19" s="45">
        <v>10627.51</v>
      </c>
      <c r="O19" s="45">
        <v>10627.51</v>
      </c>
      <c r="P19" s="45">
        <v>10627.51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69.75" customHeight="1" x14ac:dyDescent="0.3">
      <c r="A20" s="14"/>
      <c r="B20" s="86" t="s">
        <v>23</v>
      </c>
      <c r="C20" s="87"/>
      <c r="D20" s="42" t="s">
        <v>142</v>
      </c>
      <c r="E20" s="45">
        <v>4132.84</v>
      </c>
      <c r="F20" s="45">
        <v>4132.84</v>
      </c>
      <c r="G20" s="45">
        <v>4132.84</v>
      </c>
      <c r="H20" s="45">
        <v>4132.84</v>
      </c>
      <c r="I20" s="45">
        <v>4132.84</v>
      </c>
      <c r="J20" s="45">
        <v>4132.84</v>
      </c>
      <c r="K20" s="45">
        <v>4132.84</v>
      </c>
      <c r="L20" s="45">
        <v>4132.84</v>
      </c>
      <c r="M20" s="45">
        <v>4132.84</v>
      </c>
      <c r="N20" s="45">
        <v>4132.84</v>
      </c>
      <c r="O20" s="45">
        <v>4132.84</v>
      </c>
      <c r="P20" s="45">
        <v>4132.84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68.25" customHeight="1" x14ac:dyDescent="0.3">
      <c r="A21" s="14"/>
      <c r="B21" s="86" t="s">
        <v>146</v>
      </c>
      <c r="C21" s="87"/>
      <c r="D21" s="42" t="s">
        <v>142</v>
      </c>
      <c r="E21" s="45">
        <v>6494.67</v>
      </c>
      <c r="F21" s="45">
        <v>6494.67</v>
      </c>
      <c r="G21" s="45">
        <v>6494.67</v>
      </c>
      <c r="H21" s="45">
        <v>6494.67</v>
      </c>
      <c r="I21" s="45">
        <v>6494.67</v>
      </c>
      <c r="J21" s="45">
        <v>6494.67</v>
      </c>
      <c r="K21" s="45">
        <v>6494.67</v>
      </c>
      <c r="L21" s="45">
        <v>6494.67</v>
      </c>
      <c r="M21" s="45">
        <v>6494.67</v>
      </c>
      <c r="N21" s="45">
        <v>6494.67</v>
      </c>
      <c r="O21" s="45">
        <v>6494.67</v>
      </c>
      <c r="P21" s="45">
        <v>6494.67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10.25" customHeight="1" x14ac:dyDescent="0.3">
      <c r="A22" s="17" t="s">
        <v>24</v>
      </c>
      <c r="B22" s="86" t="s">
        <v>25</v>
      </c>
      <c r="C22" s="87"/>
      <c r="D22" s="53" t="s">
        <v>207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5.25" customHeight="1" x14ac:dyDescent="0.3">
      <c r="A23" s="17"/>
      <c r="B23" s="68" t="s">
        <v>147</v>
      </c>
      <c r="C23" s="69"/>
      <c r="D23" s="42" t="s">
        <v>207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" customHeight="1" x14ac:dyDescent="0.3">
      <c r="A24" s="17"/>
      <c r="B24" s="70" t="s">
        <v>148</v>
      </c>
      <c r="C24" s="71" t="s">
        <v>148</v>
      </c>
      <c r="D24" s="42" t="s">
        <v>207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" customHeight="1" x14ac:dyDescent="0.3">
      <c r="A25" s="17"/>
      <c r="B25" s="70" t="s">
        <v>149</v>
      </c>
      <c r="C25" s="71" t="s">
        <v>149</v>
      </c>
      <c r="D25" s="42" t="s">
        <v>207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8.5" customHeight="1" x14ac:dyDescent="0.3">
      <c r="A26" s="17"/>
      <c r="B26" s="70" t="s">
        <v>150</v>
      </c>
      <c r="C26" s="71"/>
      <c r="D26" s="42" t="s">
        <v>207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" customHeight="1" x14ac:dyDescent="0.3">
      <c r="A27" s="17"/>
      <c r="B27" s="70" t="s">
        <v>148</v>
      </c>
      <c r="C27" s="71" t="s">
        <v>148</v>
      </c>
      <c r="D27" s="42" t="s">
        <v>207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" customHeight="1" x14ac:dyDescent="0.3">
      <c r="A28" s="17"/>
      <c r="B28" s="70" t="s">
        <v>149</v>
      </c>
      <c r="C28" s="71" t="s">
        <v>149</v>
      </c>
      <c r="D28" s="42" t="s">
        <v>207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32.25" customHeight="1" x14ac:dyDescent="0.3">
      <c r="A29" s="17"/>
      <c r="B29" s="70" t="s">
        <v>151</v>
      </c>
      <c r="C29" s="71"/>
      <c r="D29" s="42" t="s">
        <v>207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" customHeight="1" x14ac:dyDescent="0.3">
      <c r="A30" s="17"/>
      <c r="B30" s="70" t="s">
        <v>152</v>
      </c>
      <c r="C30" s="71" t="s">
        <v>152</v>
      </c>
      <c r="D30" s="42" t="s">
        <v>207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" customHeight="1" x14ac:dyDescent="0.3">
      <c r="A31" s="17"/>
      <c r="B31" s="70" t="s">
        <v>149</v>
      </c>
      <c r="C31" s="71" t="s">
        <v>149</v>
      </c>
      <c r="D31" s="42" t="s">
        <v>207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8.5" customHeight="1" x14ac:dyDescent="0.3">
      <c r="A32" s="17"/>
      <c r="B32" s="70" t="s">
        <v>153</v>
      </c>
      <c r="C32" s="71"/>
      <c r="D32" s="42" t="s">
        <v>207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" customHeight="1" x14ac:dyDescent="0.3">
      <c r="A33" s="17"/>
      <c r="B33" s="89" t="s">
        <v>154</v>
      </c>
      <c r="C33" s="90" t="s">
        <v>152</v>
      </c>
      <c r="D33" s="42" t="s">
        <v>207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6" x14ac:dyDescent="0.3">
      <c r="A34" s="17"/>
      <c r="B34" s="89" t="s">
        <v>149</v>
      </c>
      <c r="C34" s="90" t="s">
        <v>149</v>
      </c>
      <c r="D34" s="42" t="s">
        <v>207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6" x14ac:dyDescent="0.3">
      <c r="A35" s="17"/>
      <c r="B35" s="89" t="s">
        <v>155</v>
      </c>
      <c r="C35" s="90" t="s">
        <v>155</v>
      </c>
      <c r="D35" s="42" t="s">
        <v>207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7" customHeight="1" x14ac:dyDescent="0.3">
      <c r="A36" s="17"/>
      <c r="B36" s="70" t="s">
        <v>156</v>
      </c>
      <c r="C36" s="71"/>
      <c r="D36" s="42" t="s">
        <v>207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" customHeight="1" x14ac:dyDescent="0.3">
      <c r="A37" s="17"/>
      <c r="B37" s="89" t="s">
        <v>154</v>
      </c>
      <c r="C37" s="90" t="s">
        <v>152</v>
      </c>
      <c r="D37" s="42" t="s">
        <v>207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32.25" customHeight="1" x14ac:dyDescent="0.3">
      <c r="A38" s="17"/>
      <c r="B38" s="70" t="s">
        <v>157</v>
      </c>
      <c r="C38" s="71"/>
      <c r="D38" s="42" t="s">
        <v>207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" customHeight="1" x14ac:dyDescent="0.3">
      <c r="A39" s="17"/>
      <c r="B39" s="89" t="s">
        <v>152</v>
      </c>
      <c r="C39" s="90"/>
      <c r="D39" s="42" t="s">
        <v>207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9.25" customHeight="1" x14ac:dyDescent="0.3">
      <c r="A40" s="17"/>
      <c r="B40" s="70" t="s">
        <v>158</v>
      </c>
      <c r="C40" s="71"/>
      <c r="D40" s="42" t="s">
        <v>207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 customHeight="1" x14ac:dyDescent="0.3">
      <c r="A41" s="17"/>
      <c r="B41" s="89" t="s">
        <v>148</v>
      </c>
      <c r="C41" s="90"/>
      <c r="D41" s="42" t="s">
        <v>207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6" x14ac:dyDescent="0.3">
      <c r="A42" s="17"/>
      <c r="B42" s="89" t="s">
        <v>149</v>
      </c>
      <c r="C42" s="90"/>
      <c r="D42" s="42" t="s">
        <v>207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31.5" customHeight="1" x14ac:dyDescent="0.3">
      <c r="A43" s="17"/>
      <c r="B43" s="70" t="s">
        <v>159</v>
      </c>
      <c r="C43" s="71"/>
      <c r="D43" s="42" t="s">
        <v>207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6" x14ac:dyDescent="0.3">
      <c r="A44" s="17"/>
      <c r="B44" s="89" t="s">
        <v>148</v>
      </c>
      <c r="C44" s="90"/>
      <c r="D44" s="42" t="s">
        <v>207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31.5" customHeight="1" x14ac:dyDescent="0.3">
      <c r="A45" s="17"/>
      <c r="B45" s="70" t="s">
        <v>160</v>
      </c>
      <c r="C45" s="71"/>
      <c r="D45" s="42" t="s">
        <v>207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6" x14ac:dyDescent="0.3">
      <c r="A46" s="17"/>
      <c r="B46" s="89" t="s">
        <v>152</v>
      </c>
      <c r="C46" s="90"/>
      <c r="D46" s="42" t="s">
        <v>207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6" x14ac:dyDescent="0.3">
      <c r="A47" s="17"/>
      <c r="B47" s="89" t="s">
        <v>149</v>
      </c>
      <c r="C47" s="90"/>
      <c r="D47" s="42" t="s">
        <v>207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31.5" customHeight="1" x14ac:dyDescent="0.3">
      <c r="A48" s="17"/>
      <c r="B48" s="70" t="s">
        <v>161</v>
      </c>
      <c r="C48" s="71"/>
      <c r="D48" s="42" t="s">
        <v>207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6" x14ac:dyDescent="0.3">
      <c r="A49" s="17"/>
      <c r="B49" s="89" t="s">
        <v>155</v>
      </c>
      <c r="C49" s="90"/>
      <c r="D49" s="42" t="s">
        <v>207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30.75" customHeight="1" x14ac:dyDescent="0.3">
      <c r="A50" s="17"/>
      <c r="B50" s="70" t="s">
        <v>162</v>
      </c>
      <c r="C50" s="71"/>
      <c r="D50" s="42" t="s">
        <v>207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6" x14ac:dyDescent="0.3">
      <c r="A51" s="17"/>
      <c r="B51" s="89" t="s">
        <v>152</v>
      </c>
      <c r="C51" s="90" t="s">
        <v>152</v>
      </c>
      <c r="D51" s="42" t="s">
        <v>207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6" x14ac:dyDescent="0.3">
      <c r="A52" s="17"/>
      <c r="B52" s="89" t="s">
        <v>149</v>
      </c>
      <c r="C52" s="90" t="s">
        <v>149</v>
      </c>
      <c r="D52" s="42" t="s">
        <v>207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6" x14ac:dyDescent="0.3">
      <c r="A53" s="17"/>
      <c r="B53" s="89" t="s">
        <v>155</v>
      </c>
      <c r="C53" s="90" t="s">
        <v>155</v>
      </c>
      <c r="D53" s="42" t="s">
        <v>207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33" customHeight="1" x14ac:dyDescent="0.3">
      <c r="A54" s="17"/>
      <c r="B54" s="70" t="s">
        <v>163</v>
      </c>
      <c r="C54" s="71"/>
      <c r="D54" s="42" t="s">
        <v>207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6" x14ac:dyDescent="0.3">
      <c r="A55" s="17"/>
      <c r="B55" s="89" t="s">
        <v>152</v>
      </c>
      <c r="C55" s="90"/>
      <c r="D55" s="42" t="s">
        <v>207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6" x14ac:dyDescent="0.3">
      <c r="A56" s="17"/>
      <c r="B56" s="89" t="s">
        <v>149</v>
      </c>
      <c r="C56" s="90"/>
      <c r="D56" s="42" t="s">
        <v>207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6" x14ac:dyDescent="0.3">
      <c r="A57" s="17"/>
      <c r="B57" s="89" t="s">
        <v>155</v>
      </c>
      <c r="C57" s="90"/>
      <c r="D57" s="42" t="s">
        <v>207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31.5" customHeight="1" x14ac:dyDescent="0.3">
      <c r="A58" s="17"/>
      <c r="B58" s="70" t="s">
        <v>164</v>
      </c>
      <c r="C58" s="71"/>
      <c r="D58" s="42" t="s">
        <v>207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6" x14ac:dyDescent="0.3">
      <c r="A59" s="17"/>
      <c r="B59" s="89" t="s">
        <v>152</v>
      </c>
      <c r="C59" s="90"/>
      <c r="D59" s="42" t="s">
        <v>207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6" x14ac:dyDescent="0.3">
      <c r="A60" s="17"/>
      <c r="B60" s="89" t="s">
        <v>155</v>
      </c>
      <c r="C60" s="90"/>
      <c r="D60" s="42" t="s">
        <v>207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33" customHeight="1" x14ac:dyDescent="0.3">
      <c r="A61" s="17"/>
      <c r="B61" s="70" t="s">
        <v>165</v>
      </c>
      <c r="C61" s="71"/>
      <c r="D61" s="42" t="s">
        <v>207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6" x14ac:dyDescent="0.3">
      <c r="A62" s="17"/>
      <c r="B62" s="89" t="s">
        <v>152</v>
      </c>
      <c r="C62" s="90"/>
      <c r="D62" s="42" t="s">
        <v>207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6" x14ac:dyDescent="0.3">
      <c r="A63" s="17"/>
      <c r="B63" s="89" t="s">
        <v>149</v>
      </c>
      <c r="C63" s="90"/>
      <c r="D63" s="42" t="s">
        <v>207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 x14ac:dyDescent="0.3">
      <c r="A64" s="17"/>
      <c r="B64" s="70" t="s">
        <v>166</v>
      </c>
      <c r="C64" s="71"/>
      <c r="D64" s="42" t="s">
        <v>207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6" x14ac:dyDescent="0.3">
      <c r="A65" s="17"/>
      <c r="B65" s="89" t="s">
        <v>155</v>
      </c>
      <c r="C65" s="90"/>
      <c r="D65" s="42" t="s">
        <v>207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9.25" customHeight="1" x14ac:dyDescent="0.3">
      <c r="A66" s="17"/>
      <c r="B66" s="70" t="s">
        <v>167</v>
      </c>
      <c r="C66" s="71"/>
      <c r="D66" s="42" t="s">
        <v>207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6" x14ac:dyDescent="0.3">
      <c r="A67" s="17"/>
      <c r="B67" s="89" t="s">
        <v>155</v>
      </c>
      <c r="C67" s="90"/>
      <c r="D67" s="42" t="s">
        <v>207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16.25" customHeight="1" x14ac:dyDescent="0.3">
      <c r="A68" s="17" t="s">
        <v>24</v>
      </c>
      <c r="B68" s="91" t="s">
        <v>26</v>
      </c>
      <c r="C68" s="92"/>
      <c r="D68" s="42" t="s">
        <v>207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5" customHeight="1" x14ac:dyDescent="0.3">
      <c r="A69" s="17"/>
      <c r="B69" s="70" t="s">
        <v>168</v>
      </c>
      <c r="C69" s="71"/>
      <c r="D69" s="42" t="s">
        <v>207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6" x14ac:dyDescent="0.3">
      <c r="A70" s="17"/>
      <c r="B70" s="89" t="s">
        <v>169</v>
      </c>
      <c r="C70" s="90"/>
      <c r="D70" s="42" t="s">
        <v>207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6" x14ac:dyDescent="0.3">
      <c r="A71" s="17"/>
      <c r="B71" s="89" t="s">
        <v>155</v>
      </c>
      <c r="C71" s="90"/>
      <c r="D71" s="42" t="s">
        <v>207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6" x14ac:dyDescent="0.3">
      <c r="A72" s="17"/>
      <c r="B72" s="89" t="s">
        <v>170</v>
      </c>
      <c r="C72" s="90"/>
      <c r="D72" s="42" t="s">
        <v>207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35.25" customHeight="1" x14ac:dyDescent="0.3">
      <c r="A73" s="17"/>
      <c r="B73" s="70" t="s">
        <v>171</v>
      </c>
      <c r="C73" s="71"/>
      <c r="D73" s="42" t="s">
        <v>207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6" x14ac:dyDescent="0.3">
      <c r="A74" s="17"/>
      <c r="B74" s="89" t="s">
        <v>152</v>
      </c>
      <c r="C74" s="90"/>
      <c r="D74" s="42" t="s">
        <v>207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6" x14ac:dyDescent="0.3">
      <c r="A75" s="17"/>
      <c r="B75" s="89" t="s">
        <v>169</v>
      </c>
      <c r="C75" s="90"/>
      <c r="D75" s="42" t="s">
        <v>207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6" x14ac:dyDescent="0.3">
      <c r="A76" s="17"/>
      <c r="B76" s="89" t="s">
        <v>155</v>
      </c>
      <c r="C76" s="90"/>
      <c r="D76" s="42" t="s">
        <v>207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6" x14ac:dyDescent="0.3">
      <c r="A77" s="17"/>
      <c r="B77" s="89" t="s">
        <v>170</v>
      </c>
      <c r="C77" s="90"/>
      <c r="D77" s="42" t="s">
        <v>207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48" customHeight="1" x14ac:dyDescent="0.3">
      <c r="A78" s="17"/>
      <c r="B78" s="70" t="s">
        <v>172</v>
      </c>
      <c r="C78" s="71"/>
      <c r="D78" s="42" t="s">
        <v>207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6" x14ac:dyDescent="0.3">
      <c r="A79" s="17"/>
      <c r="B79" s="89" t="s">
        <v>152</v>
      </c>
      <c r="C79" s="90"/>
      <c r="D79" s="42" t="s">
        <v>207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6" x14ac:dyDescent="0.3">
      <c r="A80" s="17"/>
      <c r="B80" s="89" t="s">
        <v>169</v>
      </c>
      <c r="C80" s="90"/>
      <c r="D80" s="42" t="s">
        <v>207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6" x14ac:dyDescent="0.3">
      <c r="A81" s="17"/>
      <c r="B81" s="89" t="s">
        <v>155</v>
      </c>
      <c r="C81" s="90"/>
      <c r="D81" s="42" t="s">
        <v>207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6" x14ac:dyDescent="0.3">
      <c r="A82" s="17"/>
      <c r="B82" s="89" t="s">
        <v>170</v>
      </c>
      <c r="C82" s="90"/>
      <c r="D82" s="42" t="s">
        <v>207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39" customHeight="1" x14ac:dyDescent="0.3">
      <c r="A83" s="17"/>
      <c r="B83" s="70" t="s">
        <v>173</v>
      </c>
      <c r="C83" s="71"/>
      <c r="D83" s="42" t="s">
        <v>207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6" x14ac:dyDescent="0.3">
      <c r="A84" s="17"/>
      <c r="B84" s="89" t="s">
        <v>152</v>
      </c>
      <c r="C84" s="90"/>
      <c r="D84" s="42" t="s">
        <v>207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6" x14ac:dyDescent="0.3">
      <c r="A85" s="17"/>
      <c r="B85" s="89" t="s">
        <v>169</v>
      </c>
      <c r="C85" s="90"/>
      <c r="D85" s="42" t="s">
        <v>207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6" x14ac:dyDescent="0.3">
      <c r="A86" s="17"/>
      <c r="B86" s="89" t="s">
        <v>155</v>
      </c>
      <c r="C86" s="90"/>
      <c r="D86" s="42" t="s">
        <v>207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6" x14ac:dyDescent="0.3">
      <c r="A87" s="17"/>
      <c r="B87" s="89" t="s">
        <v>170</v>
      </c>
      <c r="C87" s="90"/>
      <c r="D87" s="42" t="s">
        <v>207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33" customHeight="1" x14ac:dyDescent="0.3">
      <c r="A88" s="17"/>
      <c r="B88" s="70" t="s">
        <v>174</v>
      </c>
      <c r="C88" s="71"/>
      <c r="D88" s="42" t="s">
        <v>207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6" x14ac:dyDescent="0.3">
      <c r="A89" s="17"/>
      <c r="B89" s="89" t="s">
        <v>152</v>
      </c>
      <c r="C89" s="90"/>
      <c r="D89" s="42" t="s">
        <v>207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30.75" customHeight="1" x14ac:dyDescent="0.3">
      <c r="A90" s="17"/>
      <c r="B90" s="70" t="s">
        <v>175</v>
      </c>
      <c r="C90" s="71"/>
      <c r="D90" s="42" t="s">
        <v>207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6" x14ac:dyDescent="0.3">
      <c r="A91" s="17"/>
      <c r="B91" s="89" t="s">
        <v>169</v>
      </c>
      <c r="C91" s="90"/>
      <c r="D91" s="42" t="s">
        <v>207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6" x14ac:dyDescent="0.3">
      <c r="A92" s="17"/>
      <c r="B92" s="89" t="s">
        <v>155</v>
      </c>
      <c r="C92" s="90"/>
      <c r="D92" s="42" t="s">
        <v>207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6" x14ac:dyDescent="0.3">
      <c r="A93" s="17"/>
      <c r="B93" s="89" t="s">
        <v>170</v>
      </c>
      <c r="C93" s="90"/>
      <c r="D93" s="42" t="s">
        <v>207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46.5" customHeight="1" x14ac:dyDescent="0.3">
      <c r="A94" s="17"/>
      <c r="B94" s="70" t="s">
        <v>176</v>
      </c>
      <c r="C94" s="71"/>
      <c r="D94" s="42" t="s">
        <v>207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6" x14ac:dyDescent="0.3">
      <c r="A95" s="17"/>
      <c r="B95" s="89" t="s">
        <v>169</v>
      </c>
      <c r="C95" s="90"/>
      <c r="D95" s="42" t="s">
        <v>207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6" x14ac:dyDescent="0.3">
      <c r="A96" s="17"/>
      <c r="B96" s="89" t="s">
        <v>155</v>
      </c>
      <c r="C96" s="90"/>
      <c r="D96" s="42" t="s">
        <v>207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6" x14ac:dyDescent="0.3">
      <c r="A97" s="17"/>
      <c r="B97" s="89" t="s">
        <v>170</v>
      </c>
      <c r="C97" s="90"/>
      <c r="D97" s="42" t="s">
        <v>207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36.75" customHeight="1" x14ac:dyDescent="0.3">
      <c r="A98" s="17"/>
      <c r="B98" s="70" t="s">
        <v>177</v>
      </c>
      <c r="C98" s="71"/>
      <c r="D98" s="42" t="s">
        <v>207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6" x14ac:dyDescent="0.3">
      <c r="A99" s="17"/>
      <c r="B99" s="89" t="s">
        <v>152</v>
      </c>
      <c r="C99" s="90"/>
      <c r="D99" s="42" t="s">
        <v>207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6" x14ac:dyDescent="0.3">
      <c r="A100" s="17"/>
      <c r="B100" s="89" t="s">
        <v>169</v>
      </c>
      <c r="C100" s="90"/>
      <c r="D100" s="42" t="s">
        <v>207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6" x14ac:dyDescent="0.3">
      <c r="A101" s="17"/>
      <c r="B101" s="89" t="s">
        <v>155</v>
      </c>
      <c r="C101" s="90"/>
      <c r="D101" s="42" t="s">
        <v>207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6" x14ac:dyDescent="0.3">
      <c r="A102" s="17"/>
      <c r="B102" s="89" t="s">
        <v>170</v>
      </c>
      <c r="C102" s="90"/>
      <c r="D102" s="42" t="s">
        <v>207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48.75" customHeight="1" x14ac:dyDescent="0.3">
      <c r="A103" s="17"/>
      <c r="B103" s="70" t="s">
        <v>178</v>
      </c>
      <c r="C103" s="71"/>
      <c r="D103" s="42" t="s">
        <v>207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6" x14ac:dyDescent="0.3">
      <c r="A104" s="17"/>
      <c r="B104" s="89" t="s">
        <v>152</v>
      </c>
      <c r="C104" s="90"/>
      <c r="D104" s="42" t="s">
        <v>207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6" x14ac:dyDescent="0.3">
      <c r="A105" s="17"/>
      <c r="B105" s="89" t="s">
        <v>169</v>
      </c>
      <c r="C105" s="90"/>
      <c r="D105" s="42" t="s">
        <v>207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6" x14ac:dyDescent="0.3">
      <c r="A106" s="17"/>
      <c r="B106" s="89" t="s">
        <v>155</v>
      </c>
      <c r="C106" s="90"/>
      <c r="D106" s="42" t="s">
        <v>207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6" x14ac:dyDescent="0.3">
      <c r="A107" s="17"/>
      <c r="B107" s="89" t="s">
        <v>170</v>
      </c>
      <c r="C107" s="90"/>
      <c r="D107" s="42" t="s">
        <v>207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39" customHeight="1" x14ac:dyDescent="0.3">
      <c r="A108" s="17"/>
      <c r="B108" s="70" t="s">
        <v>179</v>
      </c>
      <c r="C108" s="71"/>
      <c r="D108" s="42" t="s">
        <v>207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6" x14ac:dyDescent="0.3">
      <c r="A109" s="17"/>
      <c r="B109" s="89" t="s">
        <v>152</v>
      </c>
      <c r="C109" s="90"/>
      <c r="D109" s="42" t="s">
        <v>207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6" x14ac:dyDescent="0.3">
      <c r="A110" s="17"/>
      <c r="B110" s="89" t="s">
        <v>169</v>
      </c>
      <c r="C110" s="90"/>
      <c r="D110" s="42" t="s">
        <v>207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6" x14ac:dyDescent="0.3">
      <c r="A111" s="17"/>
      <c r="B111" s="89" t="s">
        <v>155</v>
      </c>
      <c r="C111" s="90"/>
      <c r="D111" s="42" t="s">
        <v>207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6" x14ac:dyDescent="0.3">
      <c r="A112" s="17"/>
      <c r="B112" s="89" t="s">
        <v>170</v>
      </c>
      <c r="C112" s="90"/>
      <c r="D112" s="42" t="s">
        <v>207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45.75" customHeight="1" x14ac:dyDescent="0.3">
      <c r="A113" s="17"/>
      <c r="B113" s="70" t="s">
        <v>180</v>
      </c>
      <c r="C113" s="71"/>
      <c r="D113" s="42" t="s">
        <v>207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6" x14ac:dyDescent="0.3">
      <c r="A114" s="17"/>
      <c r="B114" s="89" t="s">
        <v>170</v>
      </c>
      <c r="C114" s="90"/>
      <c r="D114" s="42" t="s">
        <v>207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45" customHeight="1" x14ac:dyDescent="0.3">
      <c r="A115" s="17"/>
      <c r="B115" s="70" t="s">
        <v>181</v>
      </c>
      <c r="C115" s="71"/>
      <c r="D115" s="42" t="s">
        <v>207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6" x14ac:dyDescent="0.3">
      <c r="A116" s="17"/>
      <c r="B116" s="89" t="s">
        <v>169</v>
      </c>
      <c r="C116" s="90"/>
      <c r="D116" s="42" t="s">
        <v>207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6" x14ac:dyDescent="0.3">
      <c r="A117" s="17"/>
      <c r="B117" s="89" t="s">
        <v>155</v>
      </c>
      <c r="C117" s="90"/>
      <c r="D117" s="42" t="s">
        <v>207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6" x14ac:dyDescent="0.3">
      <c r="A118" s="17"/>
      <c r="B118" s="89" t="s">
        <v>170</v>
      </c>
      <c r="C118" s="90"/>
      <c r="D118" s="42" t="s">
        <v>207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42.75" customHeight="1" x14ac:dyDescent="0.3">
      <c r="A119" s="17"/>
      <c r="B119" s="70" t="s">
        <v>182</v>
      </c>
      <c r="C119" s="71"/>
      <c r="D119" s="42" t="s">
        <v>207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6" x14ac:dyDescent="0.3">
      <c r="A120" s="17"/>
      <c r="B120" s="89" t="s">
        <v>155</v>
      </c>
      <c r="C120" s="90"/>
      <c r="D120" s="42" t="s">
        <v>207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6" x14ac:dyDescent="0.3">
      <c r="A121" s="17"/>
      <c r="B121" s="89" t="s">
        <v>170</v>
      </c>
      <c r="C121" s="90"/>
      <c r="D121" s="42" t="s">
        <v>207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48" customHeight="1" x14ac:dyDescent="0.3">
      <c r="A122" s="17"/>
      <c r="B122" s="70" t="s">
        <v>183</v>
      </c>
      <c r="C122" s="71"/>
      <c r="D122" s="42" t="s">
        <v>207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6" x14ac:dyDescent="0.3">
      <c r="A123" s="17"/>
      <c r="B123" s="89" t="s">
        <v>169</v>
      </c>
      <c r="C123" s="90"/>
      <c r="D123" s="42" t="s">
        <v>207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6" x14ac:dyDescent="0.3">
      <c r="A124" s="17"/>
      <c r="B124" s="89" t="s">
        <v>155</v>
      </c>
      <c r="C124" s="90"/>
      <c r="D124" s="42" t="s">
        <v>207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6" x14ac:dyDescent="0.3">
      <c r="A125" s="17"/>
      <c r="B125" s="89" t="s">
        <v>170</v>
      </c>
      <c r="C125" s="90"/>
      <c r="D125" s="42" t="s">
        <v>207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36.5" customHeight="1" x14ac:dyDescent="0.3">
      <c r="A126" s="17" t="s">
        <v>24</v>
      </c>
      <c r="B126" s="91" t="s">
        <v>27</v>
      </c>
      <c r="C126" s="92"/>
      <c r="D126" s="42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87" customHeight="1" x14ac:dyDescent="0.3">
      <c r="A127" s="17"/>
      <c r="B127" s="93" t="s">
        <v>184</v>
      </c>
      <c r="C127" s="94"/>
      <c r="D127" s="42" t="s">
        <v>208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6" x14ac:dyDescent="0.3">
      <c r="A128" s="17"/>
      <c r="B128" s="93" t="s">
        <v>185</v>
      </c>
      <c r="C128" s="94"/>
      <c r="D128" s="42" t="s">
        <v>208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6" x14ac:dyDescent="0.3">
      <c r="A129" s="17"/>
      <c r="B129" s="89" t="s">
        <v>186</v>
      </c>
      <c r="C129" s="90"/>
      <c r="D129" s="42" t="s">
        <v>208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6" x14ac:dyDescent="0.3">
      <c r="A130" s="17"/>
      <c r="B130" s="89" t="s">
        <v>187</v>
      </c>
      <c r="C130" s="90"/>
      <c r="D130" s="42" t="s">
        <v>208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6" x14ac:dyDescent="0.3">
      <c r="A131" s="17"/>
      <c r="B131" s="93" t="s">
        <v>188</v>
      </c>
      <c r="C131" s="94"/>
      <c r="D131" s="42" t="s">
        <v>208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6" x14ac:dyDescent="0.3">
      <c r="A132" s="17"/>
      <c r="B132" s="89" t="s">
        <v>189</v>
      </c>
      <c r="C132" s="90"/>
      <c r="D132" s="42" t="s">
        <v>208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6" x14ac:dyDescent="0.3">
      <c r="A133" s="17"/>
      <c r="B133" s="89" t="s">
        <v>187</v>
      </c>
      <c r="C133" s="90"/>
      <c r="D133" s="42" t="s">
        <v>208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6" x14ac:dyDescent="0.3">
      <c r="A134" s="17"/>
      <c r="B134" s="93" t="s">
        <v>190</v>
      </c>
      <c r="C134" s="94"/>
      <c r="D134" s="42" t="s">
        <v>208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6" x14ac:dyDescent="0.3">
      <c r="A135" s="17"/>
      <c r="B135" s="89" t="s">
        <v>186</v>
      </c>
      <c r="C135" s="90"/>
      <c r="D135" s="42" t="s">
        <v>208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6" x14ac:dyDescent="0.3">
      <c r="A136" s="17"/>
      <c r="B136" s="93" t="s">
        <v>191</v>
      </c>
      <c r="C136" s="94"/>
      <c r="D136" s="42" t="s">
        <v>208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6" x14ac:dyDescent="0.3">
      <c r="A137" s="17"/>
      <c r="B137" s="89" t="s">
        <v>187</v>
      </c>
      <c r="C137" s="90"/>
      <c r="D137" s="42" t="s">
        <v>208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88.5" customHeight="1" x14ac:dyDescent="0.3">
      <c r="A138" s="17"/>
      <c r="B138" s="93" t="s">
        <v>192</v>
      </c>
      <c r="C138" s="94"/>
      <c r="D138" s="42" t="s">
        <v>209</v>
      </c>
      <c r="E138" s="38">
        <v>3.73</v>
      </c>
      <c r="F138" s="38">
        <v>3.73</v>
      </c>
      <c r="G138" s="38">
        <v>3.73</v>
      </c>
      <c r="H138" s="38">
        <v>3.73</v>
      </c>
      <c r="I138" s="38">
        <v>3.73</v>
      </c>
      <c r="J138" s="38">
        <v>3.73</v>
      </c>
      <c r="K138" s="38">
        <v>3.73</v>
      </c>
      <c r="L138" s="38">
        <v>3.73</v>
      </c>
      <c r="M138" s="38">
        <v>3.73</v>
      </c>
      <c r="N138" s="38">
        <v>3.73</v>
      </c>
      <c r="O138" s="38">
        <v>3.73</v>
      </c>
      <c r="P138" s="38">
        <v>3.73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6" x14ac:dyDescent="0.3">
      <c r="A139" s="17"/>
      <c r="B139" s="93" t="s">
        <v>193</v>
      </c>
      <c r="C139" s="94"/>
      <c r="D139" s="42" t="s">
        <v>209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6" x14ac:dyDescent="0.3">
      <c r="A140" s="17"/>
      <c r="B140" s="89" t="s">
        <v>194</v>
      </c>
      <c r="C140" s="90" t="s">
        <v>194</v>
      </c>
      <c r="D140" s="42" t="s">
        <v>209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6" x14ac:dyDescent="0.3">
      <c r="A141" s="17"/>
      <c r="B141" s="89" t="s">
        <v>195</v>
      </c>
      <c r="C141" s="90" t="s">
        <v>195</v>
      </c>
      <c r="D141" s="42" t="s">
        <v>209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6" x14ac:dyDescent="0.3">
      <c r="A142" s="17"/>
      <c r="B142" s="89" t="s">
        <v>196</v>
      </c>
      <c r="C142" s="90" t="s">
        <v>196</v>
      </c>
      <c r="D142" s="42" t="s">
        <v>209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6" x14ac:dyDescent="0.3">
      <c r="A143" s="17"/>
      <c r="B143" s="89" t="s">
        <v>197</v>
      </c>
      <c r="C143" s="90" t="s">
        <v>197</v>
      </c>
      <c r="D143" s="42" t="s">
        <v>209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6" x14ac:dyDescent="0.3">
      <c r="A144" s="17"/>
      <c r="B144" s="89" t="s">
        <v>198</v>
      </c>
      <c r="C144" s="90" t="s">
        <v>198</v>
      </c>
      <c r="D144" s="42" t="s">
        <v>209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6" x14ac:dyDescent="0.3">
      <c r="A145" s="17"/>
      <c r="B145" s="89" t="s">
        <v>199</v>
      </c>
      <c r="C145" s="90" t="s">
        <v>199</v>
      </c>
      <c r="D145" s="42" t="s">
        <v>209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6.25" customHeight="1" x14ac:dyDescent="0.3">
      <c r="A146" s="17"/>
      <c r="B146" s="93" t="s">
        <v>200</v>
      </c>
      <c r="C146" s="94"/>
      <c r="D146" s="42" t="s">
        <v>209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6" x14ac:dyDescent="0.3">
      <c r="A147" s="17"/>
      <c r="B147" s="89" t="s">
        <v>196</v>
      </c>
      <c r="C147" s="90" t="s">
        <v>196</v>
      </c>
      <c r="D147" s="42" t="s">
        <v>209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6" x14ac:dyDescent="0.3">
      <c r="A148" s="17"/>
      <c r="B148" s="89" t="s">
        <v>197</v>
      </c>
      <c r="C148" s="90" t="s">
        <v>197</v>
      </c>
      <c r="D148" s="42" t="s">
        <v>209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6" x14ac:dyDescent="0.3">
      <c r="A149" s="17"/>
      <c r="B149" s="89" t="s">
        <v>198</v>
      </c>
      <c r="C149" s="90" t="s">
        <v>198</v>
      </c>
      <c r="D149" s="42" t="s">
        <v>209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6" x14ac:dyDescent="0.3">
      <c r="A150" s="17"/>
      <c r="B150" s="89" t="s">
        <v>199</v>
      </c>
      <c r="C150" s="90" t="s">
        <v>199</v>
      </c>
      <c r="D150" s="42" t="s">
        <v>209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70.5" customHeight="1" x14ac:dyDescent="0.3">
      <c r="A151" s="17"/>
      <c r="B151" s="93" t="s">
        <v>201</v>
      </c>
      <c r="C151" s="94"/>
      <c r="D151" s="42" t="s">
        <v>209</v>
      </c>
      <c r="E151" s="38">
        <v>3.73</v>
      </c>
      <c r="F151" s="38">
        <v>3.73</v>
      </c>
      <c r="G151" s="38">
        <v>3.73</v>
      </c>
      <c r="H151" s="38">
        <v>3.73</v>
      </c>
      <c r="I151" s="38">
        <v>3.73</v>
      </c>
      <c r="J151" s="38">
        <v>3.73</v>
      </c>
      <c r="K151" s="38">
        <v>3.73</v>
      </c>
      <c r="L151" s="38">
        <v>3.73</v>
      </c>
      <c r="M151" s="38">
        <v>3.73</v>
      </c>
      <c r="N151" s="38">
        <v>3.73</v>
      </c>
      <c r="O151" s="38">
        <v>3.73</v>
      </c>
      <c r="P151" s="38">
        <v>3.73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6" x14ac:dyDescent="0.3">
      <c r="A152" s="17"/>
      <c r="B152" s="93" t="s">
        <v>193</v>
      </c>
      <c r="C152" s="94"/>
      <c r="D152" s="42" t="s">
        <v>209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6" x14ac:dyDescent="0.3">
      <c r="A153" s="17"/>
      <c r="B153" s="89" t="s">
        <v>199</v>
      </c>
      <c r="C153" s="90" t="s">
        <v>195</v>
      </c>
      <c r="D153" s="42" t="s">
        <v>209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83.25" customHeight="1" x14ac:dyDescent="0.3">
      <c r="A154" s="17"/>
      <c r="B154" s="93" t="s">
        <v>202</v>
      </c>
      <c r="C154" s="94"/>
      <c r="D154" s="42" t="s">
        <v>209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 x14ac:dyDescent="0.3">
      <c r="A155" s="17"/>
      <c r="B155" s="96" t="s">
        <v>203</v>
      </c>
      <c r="C155" s="97"/>
      <c r="D155" s="42" t="s">
        <v>209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6" x14ac:dyDescent="0.3">
      <c r="A156" s="17"/>
      <c r="B156" s="89" t="s">
        <v>195</v>
      </c>
      <c r="C156" s="90" t="s">
        <v>195</v>
      </c>
      <c r="D156" s="42" t="s">
        <v>209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 x14ac:dyDescent="0.3">
      <c r="A157" s="17"/>
      <c r="B157" s="96" t="s">
        <v>204</v>
      </c>
      <c r="C157" s="97"/>
      <c r="D157" s="42" t="s">
        <v>209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6" x14ac:dyDescent="0.3">
      <c r="A158" s="17"/>
      <c r="B158" s="89" t="s">
        <v>199</v>
      </c>
      <c r="C158" s="90" t="s">
        <v>195</v>
      </c>
      <c r="D158" s="42" t="s">
        <v>209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62.25" customHeight="1" x14ac:dyDescent="0.3">
      <c r="A159" s="17"/>
      <c r="B159" s="93" t="s">
        <v>205</v>
      </c>
      <c r="C159" s="94"/>
      <c r="D159" s="42" t="s">
        <v>209</v>
      </c>
      <c r="E159" s="38">
        <v>23.87</v>
      </c>
      <c r="F159" s="38">
        <v>23.87</v>
      </c>
      <c r="G159" s="38">
        <v>23.87</v>
      </c>
      <c r="H159" s="38">
        <v>23.87</v>
      </c>
      <c r="I159" s="38">
        <v>23.87</v>
      </c>
      <c r="J159" s="38">
        <v>23.87</v>
      </c>
      <c r="K159" s="38">
        <v>23.87</v>
      </c>
      <c r="L159" s="38">
        <v>23.87</v>
      </c>
      <c r="M159" s="38">
        <v>23.87</v>
      </c>
      <c r="N159" s="38">
        <v>23.87</v>
      </c>
      <c r="O159" s="38">
        <v>23.87</v>
      </c>
      <c r="P159" s="38">
        <v>23.87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6" x14ac:dyDescent="0.3">
      <c r="A160" s="17"/>
      <c r="B160" s="89" t="s">
        <v>206</v>
      </c>
      <c r="C160" s="90" t="s">
        <v>195</v>
      </c>
      <c r="D160" s="42" t="s">
        <v>209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6" x14ac:dyDescent="0.3">
      <c r="A161" s="6"/>
      <c r="B161" s="16"/>
      <c r="C161" s="1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6" x14ac:dyDescent="0.3">
      <c r="A162" s="6" t="s">
        <v>33</v>
      </c>
      <c r="B162" s="16"/>
      <c r="C162" s="1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8" ht="15.6" x14ac:dyDescent="0.3">
      <c r="A163" s="6" t="s">
        <v>34</v>
      </c>
      <c r="B163" s="16"/>
      <c r="C163" s="1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8" ht="23.25" customHeight="1" x14ac:dyDescent="0.3">
      <c r="A164" s="6" t="s">
        <v>35</v>
      </c>
      <c r="B164" s="16"/>
      <c r="C164" s="1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8" ht="15.6" x14ac:dyDescent="0.3">
      <c r="A165" s="6" t="s">
        <v>36</v>
      </c>
      <c r="B165" s="16"/>
      <c r="C165" s="1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8" ht="15.6" x14ac:dyDescent="0.3">
      <c r="A166" s="6"/>
      <c r="B166" s="16"/>
      <c r="C166" s="1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8" ht="15" customHeight="1" x14ac:dyDescent="0.3">
      <c r="A167" s="95" t="s">
        <v>37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1:28" x14ac:dyDescent="0.3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1:28" ht="15.6" x14ac:dyDescent="0.3">
      <c r="A169" s="6"/>
      <c r="B169" s="16"/>
      <c r="C169" s="1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</sheetData>
  <mergeCells count="160">
    <mergeCell ref="A167:P168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7:C27"/>
    <mergeCell ref="B28:C28"/>
    <mergeCell ref="B19:C19"/>
    <mergeCell ref="B20:C20"/>
    <mergeCell ref="B21:C21"/>
    <mergeCell ref="B22:C22"/>
    <mergeCell ref="E17:G17"/>
    <mergeCell ref="H17:J17"/>
    <mergeCell ref="K17:M17"/>
    <mergeCell ref="N17:P17"/>
    <mergeCell ref="E16:J16"/>
    <mergeCell ref="K16:P16"/>
    <mergeCell ref="B23:C23"/>
    <mergeCell ref="B24:C24"/>
    <mergeCell ref="B25:C25"/>
    <mergeCell ref="B26:C26"/>
    <mergeCell ref="A5:P5"/>
    <mergeCell ref="B6:N6"/>
    <mergeCell ref="B7:N7"/>
    <mergeCell ref="B8:N8"/>
    <mergeCell ref="B9:N9"/>
    <mergeCell ref="B10:N10"/>
    <mergeCell ref="B11:N11"/>
    <mergeCell ref="B12:N12"/>
    <mergeCell ref="A15:C18"/>
    <mergeCell ref="D15:D18"/>
    <mergeCell ref="E15:P15"/>
  </mergeCells>
  <hyperlinks>
    <hyperlink ref="A22" location="sub_333" display="sub_333"/>
    <hyperlink ref="B22" r:id="rId1" display="garantf1://70129430.1100/"/>
    <hyperlink ref="B51" r:id="rId2" display="garantf1://70129430.1100/"/>
    <hyperlink ref="P2" location="sub_1000" display="sub_1000"/>
    <hyperlink ref="X2" location="sub_1000" display="sub_1000"/>
    <hyperlink ref="A68" location="sub_333" display="sub_333"/>
    <hyperlink ref="B68" r:id="rId3" display="garantf1://70129430.1100/"/>
    <hyperlink ref="A126" location="sub_333" display="sub_333"/>
    <hyperlink ref="B126" r:id="rId4" display="garantf1://70129430.1100/"/>
  </hyperlinks>
  <pageMargins left="0.70866141732283472" right="0.70866141732283472" top="0.74803149606299213" bottom="0.74803149606299213" header="0.31496062992125984" footer="0.31496062992125984"/>
  <pageSetup paperSize="9" scale="31" fitToHeight="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G36"/>
  <sheetViews>
    <sheetView view="pageBreakPreview" topLeftCell="A25" zoomScale="80" zoomScaleNormal="100" zoomScaleSheetLayoutView="80" workbookViewId="0">
      <selection activeCell="F1" sqref="F1:N1048576"/>
    </sheetView>
  </sheetViews>
  <sheetFormatPr defaultRowHeight="14.4" x14ac:dyDescent="0.3"/>
  <cols>
    <col min="2" max="2" width="42.44140625" customWidth="1"/>
    <col min="3" max="3" width="21.6640625" customWidth="1"/>
    <col min="4" max="4" width="23" customWidth="1"/>
    <col min="5" max="5" width="26" customWidth="1"/>
    <col min="6" max="6" width="14.44140625" hidden="1" customWidth="1"/>
    <col min="7" max="14" width="0" hidden="1" customWidth="1"/>
  </cols>
  <sheetData>
    <row r="1" spans="1:6" ht="15.6" x14ac:dyDescent="0.3">
      <c r="A1" s="6"/>
      <c r="B1" s="6"/>
      <c r="C1" s="6"/>
      <c r="D1" s="6"/>
      <c r="E1" s="7" t="s">
        <v>130</v>
      </c>
    </row>
    <row r="2" spans="1:6" ht="15.6" x14ac:dyDescent="0.3">
      <c r="A2" s="6"/>
      <c r="B2" s="6"/>
      <c r="C2" s="6"/>
      <c r="D2" s="6"/>
      <c r="E2" s="8" t="s">
        <v>1</v>
      </c>
    </row>
    <row r="3" spans="1:6" ht="14.25" customHeight="1" x14ac:dyDescent="0.3">
      <c r="A3" s="6"/>
      <c r="B3" s="6"/>
      <c r="C3" s="6"/>
      <c r="D3" s="6"/>
      <c r="E3" s="7" t="s">
        <v>2</v>
      </c>
    </row>
    <row r="4" spans="1:6" ht="15.6" x14ac:dyDescent="0.3">
      <c r="A4" s="6"/>
      <c r="B4" s="6"/>
      <c r="C4" s="6"/>
      <c r="D4" s="6"/>
      <c r="E4" s="7" t="s">
        <v>3</v>
      </c>
    </row>
    <row r="5" spans="1:6" ht="38.25" customHeight="1" x14ac:dyDescent="0.3">
      <c r="A5" s="72" t="s">
        <v>61</v>
      </c>
      <c r="B5" s="72"/>
      <c r="C5" s="72"/>
      <c r="D5" s="72"/>
      <c r="E5" s="72"/>
    </row>
    <row r="6" spans="1:6" ht="15.6" x14ac:dyDescent="0.3">
      <c r="A6" s="6"/>
      <c r="B6" s="6"/>
      <c r="C6" s="6"/>
      <c r="D6" s="6"/>
      <c r="E6" s="6"/>
    </row>
    <row r="7" spans="1:6" ht="46.8" x14ac:dyDescent="0.3">
      <c r="A7" s="102" t="s">
        <v>38</v>
      </c>
      <c r="B7" s="102"/>
      <c r="C7" s="19" t="s">
        <v>39</v>
      </c>
      <c r="D7" s="102" t="s">
        <v>41</v>
      </c>
      <c r="E7" s="102" t="s">
        <v>42</v>
      </c>
    </row>
    <row r="8" spans="1:6" ht="38.25" customHeight="1" x14ac:dyDescent="0.3">
      <c r="A8" s="102"/>
      <c r="B8" s="102"/>
      <c r="C8" s="56" t="s">
        <v>40</v>
      </c>
      <c r="D8" s="102"/>
      <c r="E8" s="102"/>
    </row>
    <row r="9" spans="1:6" ht="46.8" x14ac:dyDescent="0.3">
      <c r="A9" s="98" t="s">
        <v>43</v>
      </c>
      <c r="B9" s="15" t="s">
        <v>44</v>
      </c>
      <c r="D9" s="46"/>
      <c r="E9" s="47"/>
    </row>
    <row r="10" spans="1:6" ht="15.6" x14ac:dyDescent="0.3">
      <c r="A10" s="99"/>
      <c r="B10" s="15" t="s">
        <v>22</v>
      </c>
      <c r="C10" s="45">
        <f>'Прил 5'!D37*'Прил 4'!F10</f>
        <v>280.03988099999998</v>
      </c>
      <c r="D10" s="46">
        <v>60</v>
      </c>
      <c r="E10" s="47">
        <f>C10/D10</f>
        <v>4.6673313499999995</v>
      </c>
      <c r="F10">
        <v>0.34499999999999997</v>
      </c>
    </row>
    <row r="11" spans="1:6" ht="15.6" x14ac:dyDescent="0.3">
      <c r="A11" s="100"/>
      <c r="B11" s="15" t="s">
        <v>45</v>
      </c>
      <c r="C11" s="45"/>
      <c r="D11" s="46"/>
      <c r="E11" s="47"/>
    </row>
    <row r="12" spans="1:6" ht="46.8" x14ac:dyDescent="0.3">
      <c r="A12" s="56" t="s">
        <v>46</v>
      </c>
      <c r="B12" s="15" t="s">
        <v>47</v>
      </c>
      <c r="C12" s="22"/>
      <c r="D12" s="40"/>
      <c r="E12" s="41"/>
    </row>
    <row r="13" spans="1:6" ht="46.8" x14ac:dyDescent="0.3">
      <c r="A13" s="98" t="s">
        <v>48</v>
      </c>
      <c r="B13" s="15" t="s">
        <v>49</v>
      </c>
      <c r="C13" s="22"/>
      <c r="D13" s="40"/>
      <c r="E13" s="41"/>
    </row>
    <row r="14" spans="1:6" ht="15.6" x14ac:dyDescent="0.3">
      <c r="A14" s="99"/>
      <c r="B14" s="15" t="s">
        <v>50</v>
      </c>
      <c r="C14" s="45"/>
      <c r="D14" s="46"/>
      <c r="E14" s="47"/>
    </row>
    <row r="15" spans="1:6" ht="15.6" x14ac:dyDescent="0.3">
      <c r="A15" s="99"/>
      <c r="B15" s="15" t="s">
        <v>51</v>
      </c>
      <c r="C15" s="45"/>
      <c r="D15" s="46"/>
      <c r="E15" s="47"/>
    </row>
    <row r="16" spans="1:6" ht="15.6" x14ac:dyDescent="0.3">
      <c r="A16" s="99"/>
      <c r="B16" s="15" t="s">
        <v>52</v>
      </c>
      <c r="C16" s="45"/>
      <c r="D16" s="46"/>
      <c r="E16" s="47"/>
    </row>
    <row r="17" spans="1:7" ht="65.25" customHeight="1" x14ac:dyDescent="0.3">
      <c r="A17" s="99"/>
      <c r="B17" s="15" t="s">
        <v>53</v>
      </c>
      <c r="C17" s="48"/>
      <c r="D17" s="49"/>
      <c r="E17" s="50"/>
    </row>
    <row r="18" spans="1:7" ht="46.8" x14ac:dyDescent="0.3">
      <c r="A18" s="100"/>
      <c r="B18" s="15" t="s">
        <v>54</v>
      </c>
      <c r="C18" s="22"/>
      <c r="D18" s="30"/>
      <c r="E18" s="41"/>
    </row>
    <row r="19" spans="1:7" ht="46.8" x14ac:dyDescent="0.3">
      <c r="A19" s="98" t="s">
        <v>55</v>
      </c>
      <c r="B19" s="15" t="s">
        <v>56</v>
      </c>
      <c r="C19" s="45"/>
      <c r="D19" s="46"/>
      <c r="E19" s="47"/>
    </row>
    <row r="20" spans="1:7" ht="15.6" x14ac:dyDescent="0.3">
      <c r="A20" s="99"/>
      <c r="B20" s="15" t="s">
        <v>22</v>
      </c>
      <c r="C20" s="45">
        <f>'Прил 5'!D37*'Прил 4'!F20</f>
        <v>161.53025020000001</v>
      </c>
      <c r="D20" s="46">
        <v>60</v>
      </c>
      <c r="E20" s="47">
        <f>C20/D20</f>
        <v>2.692170836666667</v>
      </c>
      <c r="F20">
        <v>0.19900000000000001</v>
      </c>
    </row>
    <row r="21" spans="1:7" ht="15.6" x14ac:dyDescent="0.3">
      <c r="A21" s="100"/>
      <c r="B21" s="15" t="s">
        <v>45</v>
      </c>
      <c r="C21" s="45"/>
      <c r="D21" s="46"/>
      <c r="E21" s="47"/>
    </row>
    <row r="22" spans="1:7" ht="78" x14ac:dyDescent="0.3">
      <c r="A22" s="98" t="s">
        <v>57</v>
      </c>
      <c r="B22" s="15" t="s">
        <v>58</v>
      </c>
      <c r="C22" s="22"/>
      <c r="D22" s="46"/>
      <c r="E22" s="51"/>
    </row>
    <row r="23" spans="1:7" ht="15.6" x14ac:dyDescent="0.3">
      <c r="A23" s="99"/>
      <c r="B23" s="15" t="s">
        <v>22</v>
      </c>
      <c r="C23" s="22"/>
      <c r="D23" s="46"/>
      <c r="E23" s="51"/>
    </row>
    <row r="24" spans="1:7" ht="15.6" x14ac:dyDescent="0.3">
      <c r="A24" s="100"/>
      <c r="B24" s="15" t="s">
        <v>45</v>
      </c>
      <c r="C24" s="22"/>
      <c r="D24" s="46"/>
      <c r="E24" s="51"/>
    </row>
    <row r="25" spans="1:7" ht="140.4" x14ac:dyDescent="0.3">
      <c r="A25" s="98" t="s">
        <v>59</v>
      </c>
      <c r="B25" s="15" t="s">
        <v>60</v>
      </c>
      <c r="C25" s="22">
        <f>'Прил 5'!D37-'Прил 4'!C10-'Прил 4'!C20</f>
        <v>370.13966880000015</v>
      </c>
      <c r="D25" s="46">
        <v>60</v>
      </c>
      <c r="E25" s="58">
        <f>C25/D25</f>
        <v>6.1689944800000029</v>
      </c>
      <c r="F25">
        <v>0.45700000000000002</v>
      </c>
      <c r="G25" s="28">
        <f>C25+C20+C10</f>
        <v>811.70980000000009</v>
      </c>
    </row>
    <row r="26" spans="1:7" ht="15.6" x14ac:dyDescent="0.3">
      <c r="A26" s="99"/>
      <c r="B26" s="15" t="s">
        <v>22</v>
      </c>
      <c r="C26" s="22"/>
      <c r="D26" s="46"/>
      <c r="E26" s="51"/>
    </row>
    <row r="27" spans="1:7" ht="15.6" x14ac:dyDescent="0.3">
      <c r="A27" s="100"/>
      <c r="B27" s="15" t="s">
        <v>45</v>
      </c>
      <c r="C27" s="22"/>
      <c r="D27" s="46"/>
      <c r="E27" s="51"/>
    </row>
    <row r="28" spans="1:7" ht="15.6" x14ac:dyDescent="0.3">
      <c r="A28" s="6"/>
      <c r="B28" s="6"/>
      <c r="C28" s="6"/>
      <c r="D28" s="6"/>
      <c r="E28" s="6"/>
    </row>
    <row r="29" spans="1:7" ht="15.6" x14ac:dyDescent="0.3">
      <c r="A29" s="16"/>
      <c r="B29" s="6"/>
      <c r="C29" s="6"/>
      <c r="D29" s="6"/>
      <c r="E29" s="6"/>
    </row>
    <row r="30" spans="1:7" ht="15.75" customHeight="1" x14ac:dyDescent="0.3">
      <c r="A30" s="95" t="s">
        <v>33</v>
      </c>
      <c r="B30" s="95"/>
      <c r="C30" s="95"/>
      <c r="D30" s="95"/>
      <c r="E30" s="95"/>
    </row>
    <row r="31" spans="1:7" ht="35.25" customHeight="1" x14ac:dyDescent="0.3">
      <c r="A31" s="101" t="s">
        <v>62</v>
      </c>
      <c r="B31" s="101"/>
      <c r="C31" s="101"/>
      <c r="D31" s="101"/>
      <c r="E31" s="101"/>
    </row>
    <row r="35" spans="3:3" x14ac:dyDescent="0.3">
      <c r="C35" s="28"/>
    </row>
    <row r="36" spans="3:3" x14ac:dyDescent="0.3">
      <c r="C36" s="28"/>
    </row>
  </sheetData>
  <mergeCells count="11">
    <mergeCell ref="A13:A18"/>
    <mergeCell ref="A5:E5"/>
    <mergeCell ref="A7:B8"/>
    <mergeCell ref="D7:D8"/>
    <mergeCell ref="E7:E8"/>
    <mergeCell ref="A9:A11"/>
    <mergeCell ref="A19:A21"/>
    <mergeCell ref="A22:A24"/>
    <mergeCell ref="A25:A27"/>
    <mergeCell ref="A30:E30"/>
    <mergeCell ref="A31:E31"/>
  </mergeCells>
  <hyperlinks>
    <hyperlink ref="C7" location="sub_444" display="sub_444"/>
    <hyperlink ref="A31" r:id="rId1" display="garantf1://70129430.1100/"/>
    <hyperlink ref="E2" location="sub_1000" display="sub_1000"/>
  </hyperlinks>
  <pageMargins left="0.7" right="0.7" top="0.75" bottom="0.75" header="0.3" footer="0.3"/>
  <pageSetup paperSize="9"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G37"/>
  <sheetViews>
    <sheetView view="pageBreakPreview" zoomScale="80" zoomScaleNormal="100" zoomScaleSheetLayoutView="80" workbookViewId="0">
      <selection activeCell="E1" sqref="E1:P1048576"/>
    </sheetView>
  </sheetViews>
  <sheetFormatPr defaultRowHeight="14.4" x14ac:dyDescent="0.3"/>
  <cols>
    <col min="2" max="2" width="44.6640625" customWidth="1"/>
    <col min="3" max="3" width="27.33203125" customWidth="1"/>
    <col min="4" max="4" width="32" customWidth="1"/>
    <col min="5" max="5" width="0" hidden="1" customWidth="1"/>
    <col min="6" max="6" width="11.109375" hidden="1" customWidth="1"/>
    <col min="7" max="16" width="0" hidden="1" customWidth="1"/>
  </cols>
  <sheetData>
    <row r="1" spans="1:6" ht="15.6" x14ac:dyDescent="0.3">
      <c r="A1" s="6"/>
      <c r="B1" s="6"/>
      <c r="C1" s="6"/>
      <c r="D1" s="7" t="s">
        <v>131</v>
      </c>
      <c r="E1" s="4"/>
    </row>
    <row r="2" spans="1:6" ht="15.6" x14ac:dyDescent="0.3">
      <c r="A2" s="6"/>
      <c r="B2" s="6"/>
      <c r="C2" s="6"/>
      <c r="D2" s="8" t="s">
        <v>1</v>
      </c>
      <c r="E2" s="4"/>
    </row>
    <row r="3" spans="1:6" ht="15.6" x14ac:dyDescent="0.3">
      <c r="A3" s="6"/>
      <c r="B3" s="6"/>
      <c r="C3" s="6"/>
      <c r="D3" s="7" t="s">
        <v>2</v>
      </c>
      <c r="E3" s="4"/>
    </row>
    <row r="4" spans="1:6" ht="15.6" x14ac:dyDescent="0.3">
      <c r="A4" s="6"/>
      <c r="B4" s="6"/>
      <c r="C4" s="6"/>
      <c r="D4" s="7" t="s">
        <v>3</v>
      </c>
      <c r="E4" s="4"/>
    </row>
    <row r="5" spans="1:6" ht="15.6" x14ac:dyDescent="0.3">
      <c r="A5" s="6"/>
      <c r="B5" s="6"/>
      <c r="C5" s="6"/>
      <c r="D5" s="6"/>
    </row>
    <row r="6" spans="1:6" ht="33.6" customHeight="1" x14ac:dyDescent="0.3">
      <c r="A6" s="72" t="s">
        <v>63</v>
      </c>
      <c r="B6" s="72"/>
      <c r="C6" s="72"/>
      <c r="D6" s="72"/>
    </row>
    <row r="7" spans="1:6" ht="15.6" x14ac:dyDescent="0.3">
      <c r="A7" s="6"/>
      <c r="B7" s="6"/>
      <c r="C7" s="6"/>
      <c r="D7" s="6" t="s">
        <v>64</v>
      </c>
    </row>
    <row r="8" spans="1:6" ht="15.6" x14ac:dyDescent="0.3">
      <c r="A8" s="6"/>
      <c r="B8" s="6"/>
      <c r="C8" s="6"/>
      <c r="D8" s="6"/>
    </row>
    <row r="9" spans="1:6" ht="31.2" x14ac:dyDescent="0.3">
      <c r="A9" s="57"/>
      <c r="B9" s="54" t="s">
        <v>65</v>
      </c>
      <c r="C9" s="54" t="s">
        <v>66</v>
      </c>
      <c r="D9" s="54" t="s">
        <v>67</v>
      </c>
    </row>
    <row r="10" spans="1:6" ht="15.6" x14ac:dyDescent="0.3">
      <c r="A10" s="52"/>
      <c r="B10" s="54"/>
      <c r="C10" s="54" t="s">
        <v>210</v>
      </c>
      <c r="D10" s="54" t="s">
        <v>211</v>
      </c>
      <c r="F10" t="s">
        <v>221</v>
      </c>
    </row>
    <row r="11" spans="1:6" ht="31.2" x14ac:dyDescent="0.3">
      <c r="A11" s="83" t="s">
        <v>43</v>
      </c>
      <c r="B11" s="14" t="s">
        <v>68</v>
      </c>
      <c r="C11" s="20">
        <f>C37-C36</f>
        <v>396.62900000000002</v>
      </c>
      <c r="D11" s="20">
        <f>C11*1.1</f>
        <v>436.29190000000006</v>
      </c>
      <c r="F11" s="39">
        <f>F15+F16+F17</f>
        <v>1</v>
      </c>
    </row>
    <row r="12" spans="1:6" ht="15.6" x14ac:dyDescent="0.3">
      <c r="A12" s="84"/>
      <c r="B12" s="14" t="s">
        <v>69</v>
      </c>
      <c r="C12" s="20"/>
      <c r="D12" s="20"/>
    </row>
    <row r="13" spans="1:6" ht="15.6" x14ac:dyDescent="0.3">
      <c r="A13" s="84"/>
      <c r="B13" s="14" t="s">
        <v>70</v>
      </c>
      <c r="C13" s="20"/>
      <c r="D13" s="20"/>
    </row>
    <row r="14" spans="1:6" ht="15.6" x14ac:dyDescent="0.3">
      <c r="A14" s="84"/>
      <c r="B14" s="14" t="s">
        <v>71</v>
      </c>
      <c r="C14" s="20"/>
      <c r="D14" s="20"/>
    </row>
    <row r="15" spans="1:6" ht="15.6" x14ac:dyDescent="0.3">
      <c r="A15" s="84"/>
      <c r="B15" s="14" t="s">
        <v>72</v>
      </c>
      <c r="C15" s="20">
        <f>$C$11*F15</f>
        <v>257.80885000000001</v>
      </c>
      <c r="D15" s="20">
        <f t="shared" ref="D15:D21" si="0">C15*1.1</f>
        <v>283.58973500000002</v>
      </c>
      <c r="F15">
        <v>0.65</v>
      </c>
    </row>
    <row r="16" spans="1:6" ht="15.6" x14ac:dyDescent="0.3">
      <c r="A16" s="84"/>
      <c r="B16" s="14" t="s">
        <v>73</v>
      </c>
      <c r="C16" s="20">
        <f t="shared" ref="C16:C20" si="1">$C$11*F16</f>
        <v>79.325800000000015</v>
      </c>
      <c r="D16" s="20">
        <f t="shared" si="0"/>
        <v>87.258380000000017</v>
      </c>
      <c r="F16">
        <v>0.2</v>
      </c>
    </row>
    <row r="17" spans="1:7" ht="15.6" x14ac:dyDescent="0.3">
      <c r="A17" s="84"/>
      <c r="B17" s="14" t="s">
        <v>74</v>
      </c>
      <c r="C17" s="20">
        <f t="shared" si="1"/>
        <v>59.494349999999997</v>
      </c>
      <c r="D17" s="20">
        <f t="shared" si="0"/>
        <v>65.443785000000005</v>
      </c>
      <c r="F17">
        <v>0.15</v>
      </c>
    </row>
    <row r="18" spans="1:7" ht="15.6" x14ac:dyDescent="0.3">
      <c r="A18" s="84"/>
      <c r="B18" s="14" t="s">
        <v>75</v>
      </c>
      <c r="C18" s="20">
        <f t="shared" si="1"/>
        <v>0</v>
      </c>
      <c r="D18" s="20">
        <f t="shared" si="0"/>
        <v>0</v>
      </c>
    </row>
    <row r="19" spans="1:7" ht="31.2" x14ac:dyDescent="0.3">
      <c r="A19" s="84"/>
      <c r="B19" s="14" t="s">
        <v>76</v>
      </c>
      <c r="C19" s="20">
        <f t="shared" si="1"/>
        <v>43.629190000000001</v>
      </c>
      <c r="D19" s="20">
        <f t="shared" si="0"/>
        <v>47.992109000000006</v>
      </c>
      <c r="F19">
        <v>0.11</v>
      </c>
    </row>
    <row r="20" spans="1:7" ht="46.8" x14ac:dyDescent="0.3">
      <c r="A20" s="84"/>
      <c r="B20" s="14" t="s">
        <v>77</v>
      </c>
      <c r="C20" s="20">
        <f t="shared" si="1"/>
        <v>0</v>
      </c>
      <c r="D20" s="20">
        <f t="shared" si="0"/>
        <v>0</v>
      </c>
    </row>
    <row r="21" spans="1:7" ht="31.2" x14ac:dyDescent="0.3">
      <c r="A21" s="84"/>
      <c r="B21" s="14" t="s">
        <v>78</v>
      </c>
      <c r="C21" s="20">
        <f>$C$11*F21</f>
        <v>158.65160000000003</v>
      </c>
      <c r="D21" s="20">
        <f t="shared" si="0"/>
        <v>174.51676000000003</v>
      </c>
      <c r="F21">
        <v>0.4</v>
      </c>
      <c r="G21" s="28">
        <f>C15+C16+C17</f>
        <v>396.62900000000002</v>
      </c>
    </row>
    <row r="22" spans="1:7" ht="15.6" x14ac:dyDescent="0.3">
      <c r="A22" s="84"/>
      <c r="B22" s="14" t="s">
        <v>69</v>
      </c>
      <c r="C22" s="20"/>
      <c r="D22" s="20"/>
      <c r="G22" s="28">
        <f>G21+C36</f>
        <v>737.91800000000001</v>
      </c>
    </row>
    <row r="23" spans="1:7" ht="15.6" x14ac:dyDescent="0.3">
      <c r="A23" s="84"/>
      <c r="B23" s="14" t="s">
        <v>79</v>
      </c>
      <c r="C23" s="20"/>
      <c r="D23" s="20"/>
      <c r="G23" s="28"/>
    </row>
    <row r="24" spans="1:7" ht="31.2" x14ac:dyDescent="0.3">
      <c r="A24" s="84"/>
      <c r="B24" s="14" t="s">
        <v>80</v>
      </c>
      <c r="C24" s="20"/>
      <c r="D24" s="20"/>
    </row>
    <row r="25" spans="1:7" ht="31.2" x14ac:dyDescent="0.3">
      <c r="A25" s="84"/>
      <c r="B25" s="14" t="s">
        <v>81</v>
      </c>
      <c r="C25" s="20"/>
      <c r="D25" s="20"/>
    </row>
    <row r="26" spans="1:7" ht="15.6" x14ac:dyDescent="0.3">
      <c r="A26" s="84"/>
      <c r="B26" s="14" t="s">
        <v>82</v>
      </c>
      <c r="C26" s="20"/>
      <c r="D26" s="20"/>
    </row>
    <row r="27" spans="1:7" ht="15.6" x14ac:dyDescent="0.3">
      <c r="A27" s="84"/>
      <c r="B27" s="14" t="s">
        <v>83</v>
      </c>
      <c r="C27" s="20"/>
      <c r="D27" s="20"/>
    </row>
    <row r="28" spans="1:7" ht="31.2" x14ac:dyDescent="0.3">
      <c r="A28" s="84"/>
      <c r="B28" s="14" t="s">
        <v>84</v>
      </c>
      <c r="C28" s="20"/>
      <c r="D28" s="20"/>
      <c r="F28">
        <v>0.4</v>
      </c>
    </row>
    <row r="29" spans="1:7" ht="15.6" x14ac:dyDescent="0.3">
      <c r="A29" s="84"/>
      <c r="B29" s="14" t="s">
        <v>85</v>
      </c>
      <c r="C29" s="20"/>
      <c r="D29" s="20"/>
    </row>
    <row r="30" spans="1:7" ht="15.6" x14ac:dyDescent="0.3">
      <c r="A30" s="84"/>
      <c r="B30" s="14" t="s">
        <v>69</v>
      </c>
      <c r="C30" s="20"/>
      <c r="D30" s="20"/>
    </row>
    <row r="31" spans="1:7" ht="15.6" x14ac:dyDescent="0.3">
      <c r="A31" s="84"/>
      <c r="B31" s="14" t="s">
        <v>86</v>
      </c>
      <c r="C31" s="20"/>
      <c r="D31" s="20"/>
    </row>
    <row r="32" spans="1:7" ht="15.6" x14ac:dyDescent="0.3">
      <c r="A32" s="84"/>
      <c r="B32" s="14" t="s">
        <v>87</v>
      </c>
      <c r="C32" s="20"/>
      <c r="D32" s="20"/>
    </row>
    <row r="33" spans="1:5" ht="15.6" x14ac:dyDescent="0.3">
      <c r="A33" s="84"/>
      <c r="B33" s="14" t="s">
        <v>88</v>
      </c>
      <c r="C33" s="20"/>
      <c r="D33" s="20"/>
    </row>
    <row r="34" spans="1:5" ht="31.2" x14ac:dyDescent="0.3">
      <c r="A34" s="85"/>
      <c r="B34" s="14" t="s">
        <v>89</v>
      </c>
      <c r="C34" s="20"/>
      <c r="D34" s="20"/>
    </row>
    <row r="35" spans="1:5" ht="93.6" x14ac:dyDescent="0.3">
      <c r="A35" s="54" t="s">
        <v>46</v>
      </c>
      <c r="B35" s="14" t="s">
        <v>90</v>
      </c>
      <c r="C35" s="37"/>
      <c r="D35" s="37"/>
    </row>
    <row r="36" spans="1:5" ht="15.6" x14ac:dyDescent="0.3">
      <c r="A36" s="55" t="s">
        <v>48</v>
      </c>
      <c r="B36" s="14" t="s">
        <v>220</v>
      </c>
      <c r="C36" s="20">
        <f>341289/1000</f>
        <v>341.28899999999999</v>
      </c>
      <c r="D36" s="20">
        <f>C36*1.1</f>
        <v>375.41790000000003</v>
      </c>
    </row>
    <row r="37" spans="1:5" ht="31.2" x14ac:dyDescent="0.3">
      <c r="A37" s="14"/>
      <c r="B37" s="14" t="s">
        <v>91</v>
      </c>
      <c r="C37" s="20">
        <f>737918/1000</f>
        <v>737.91800000000001</v>
      </c>
      <c r="D37" s="20">
        <f>C37*1.1</f>
        <v>811.70980000000009</v>
      </c>
      <c r="E37" s="28">
        <f>C36+C11</f>
        <v>737.91800000000001</v>
      </c>
    </row>
  </sheetData>
  <mergeCells count="2">
    <mergeCell ref="A6:D6"/>
    <mergeCell ref="A11:A34"/>
  </mergeCells>
  <hyperlinks>
    <hyperlink ref="D2" location="sub_1000" display="sub_1000"/>
  </hyperlink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BreakPreview" zoomScale="80" zoomScaleSheetLayoutView="80" workbookViewId="0">
      <selection activeCell="C18" sqref="C18"/>
    </sheetView>
  </sheetViews>
  <sheetFormatPr defaultRowHeight="14.4" x14ac:dyDescent="0.3"/>
  <cols>
    <col min="2" max="2" width="45.88671875" customWidth="1"/>
    <col min="3" max="3" width="32.44140625" customWidth="1"/>
    <col min="4" max="4" width="35.88671875" customWidth="1"/>
  </cols>
  <sheetData>
    <row r="1" spans="1:4" ht="15.6" x14ac:dyDescent="0.3">
      <c r="A1" s="6"/>
      <c r="B1" s="6"/>
      <c r="C1" s="6"/>
      <c r="D1" s="7" t="s">
        <v>132</v>
      </c>
    </row>
    <row r="2" spans="1:4" ht="15.6" x14ac:dyDescent="0.3">
      <c r="A2" s="6"/>
      <c r="B2" s="6"/>
      <c r="C2" s="6"/>
      <c r="D2" s="8" t="s">
        <v>1</v>
      </c>
    </row>
    <row r="3" spans="1:4" ht="15.6" x14ac:dyDescent="0.3">
      <c r="A3" s="6"/>
      <c r="B3" s="6"/>
      <c r="C3" s="6"/>
      <c r="D3" s="7" t="s">
        <v>2</v>
      </c>
    </row>
    <row r="4" spans="1:4" ht="15.6" x14ac:dyDescent="0.3">
      <c r="A4" s="6"/>
      <c r="B4" s="6"/>
      <c r="C4" s="6"/>
      <c r="D4" s="7" t="s">
        <v>3</v>
      </c>
    </row>
    <row r="5" spans="1:4" ht="15.6" x14ac:dyDescent="0.3">
      <c r="A5" s="6"/>
      <c r="B5" s="6"/>
      <c r="C5" s="6"/>
      <c r="D5" s="6"/>
    </row>
    <row r="6" spans="1:4" ht="39" customHeight="1" x14ac:dyDescent="0.3">
      <c r="A6" s="72" t="s">
        <v>97</v>
      </c>
      <c r="B6" s="72"/>
      <c r="C6" s="72"/>
      <c r="D6" s="72"/>
    </row>
    <row r="7" spans="1:4" ht="15.6" x14ac:dyDescent="0.3">
      <c r="A7" s="6"/>
      <c r="B7" s="6"/>
      <c r="C7" s="6"/>
      <c r="D7" s="6"/>
    </row>
    <row r="8" spans="1:4" ht="66" customHeight="1" x14ac:dyDescent="0.3">
      <c r="A8" s="65" t="s">
        <v>38</v>
      </c>
      <c r="B8" s="65"/>
      <c r="C8" s="13" t="s">
        <v>92</v>
      </c>
      <c r="D8" s="65" t="s">
        <v>93</v>
      </c>
    </row>
    <row r="9" spans="1:4" ht="15.6" x14ac:dyDescent="0.3">
      <c r="A9" s="65"/>
      <c r="B9" s="65"/>
      <c r="C9" s="13" t="s">
        <v>64</v>
      </c>
      <c r="D9" s="65"/>
    </row>
    <row r="10" spans="1:4" ht="31.2" x14ac:dyDescent="0.3">
      <c r="A10" s="13" t="s">
        <v>43</v>
      </c>
      <c r="B10" s="14" t="s">
        <v>94</v>
      </c>
      <c r="C10" s="36">
        <v>0</v>
      </c>
      <c r="D10" s="36">
        <v>0</v>
      </c>
    </row>
    <row r="11" spans="1:4" ht="92.25" customHeight="1" x14ac:dyDescent="0.3">
      <c r="A11" s="13" t="s">
        <v>46</v>
      </c>
      <c r="B11" s="14" t="s">
        <v>95</v>
      </c>
      <c r="C11" s="36">
        <v>0</v>
      </c>
      <c r="D11" s="36">
        <v>0</v>
      </c>
    </row>
    <row r="12" spans="1:4" ht="54" customHeight="1" x14ac:dyDescent="0.3">
      <c r="A12" s="13" t="s">
        <v>48</v>
      </c>
      <c r="B12" s="14" t="s">
        <v>96</v>
      </c>
      <c r="C12" s="31">
        <v>0</v>
      </c>
      <c r="D12" s="31">
        <v>0</v>
      </c>
    </row>
  </sheetData>
  <mergeCells count="3">
    <mergeCell ref="A8:B9"/>
    <mergeCell ref="D8:D9"/>
    <mergeCell ref="A6:D6"/>
  </mergeCells>
  <hyperlinks>
    <hyperlink ref="D2" location="sub_1000" display="sub_1000"/>
  </hyperlink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view="pageBreakPreview" zoomScale="80" zoomScaleSheetLayoutView="80" workbookViewId="0">
      <selection activeCell="E31" sqref="E31"/>
    </sheetView>
  </sheetViews>
  <sheetFormatPr defaultRowHeight="14.4" x14ac:dyDescent="0.3"/>
  <cols>
    <col min="1" max="1" width="9.109375" customWidth="1"/>
    <col min="2" max="2" width="55.88671875" customWidth="1"/>
    <col min="3" max="3" width="41.88671875" customWidth="1"/>
    <col min="4" max="4" width="29.5546875" customWidth="1"/>
    <col min="5" max="5" width="34.33203125" customWidth="1"/>
    <col min="6" max="6" width="6" customWidth="1"/>
    <col min="7" max="7" width="38" customWidth="1"/>
  </cols>
  <sheetData>
    <row r="1" spans="1:7" ht="15.6" x14ac:dyDescent="0.3">
      <c r="A1" s="6"/>
      <c r="B1" s="6"/>
      <c r="C1" s="6"/>
      <c r="D1" s="6"/>
      <c r="E1" s="7" t="s">
        <v>133</v>
      </c>
    </row>
    <row r="2" spans="1:7" ht="15.6" x14ac:dyDescent="0.3">
      <c r="A2" s="6"/>
      <c r="B2" s="6"/>
      <c r="C2" s="6"/>
      <c r="D2" s="6"/>
      <c r="E2" s="8" t="s">
        <v>1</v>
      </c>
    </row>
    <row r="3" spans="1:7" ht="15.6" x14ac:dyDescent="0.3">
      <c r="A3" s="6"/>
      <c r="B3" s="6"/>
      <c r="C3" s="6"/>
      <c r="D3" s="6"/>
      <c r="E3" s="7" t="s">
        <v>2</v>
      </c>
    </row>
    <row r="4" spans="1:7" ht="15.6" x14ac:dyDescent="0.3">
      <c r="A4" s="6"/>
      <c r="B4" s="6"/>
      <c r="C4" s="6"/>
      <c r="D4" s="6"/>
      <c r="E4" s="7" t="s">
        <v>3</v>
      </c>
    </row>
    <row r="5" spans="1:7" ht="15.6" x14ac:dyDescent="0.3">
      <c r="A5" s="6"/>
      <c r="B5" s="6"/>
      <c r="C5" s="6"/>
      <c r="D5" s="6"/>
      <c r="E5" s="6"/>
    </row>
    <row r="6" spans="1:7" ht="15.6" x14ac:dyDescent="0.3">
      <c r="A6" s="6"/>
      <c r="B6" s="6"/>
      <c r="C6" s="6"/>
      <c r="D6" s="6"/>
      <c r="E6" s="6"/>
    </row>
    <row r="7" spans="1:7" x14ac:dyDescent="0.3">
      <c r="A7" s="72" t="s">
        <v>106</v>
      </c>
      <c r="B7" s="72"/>
      <c r="C7" s="72"/>
      <c r="D7" s="72"/>
      <c r="E7" s="72"/>
    </row>
    <row r="8" spans="1:7" x14ac:dyDescent="0.3">
      <c r="A8" s="72"/>
      <c r="B8" s="72"/>
      <c r="C8" s="72"/>
      <c r="D8" s="72"/>
      <c r="E8" s="72"/>
    </row>
    <row r="9" spans="1:7" ht="15.6" x14ac:dyDescent="0.3">
      <c r="A9" s="6"/>
      <c r="B9" s="6"/>
      <c r="C9" s="6"/>
      <c r="D9" s="6"/>
      <c r="E9" s="6"/>
    </row>
    <row r="10" spans="1:7" ht="15.6" x14ac:dyDescent="0.3">
      <c r="A10" s="6"/>
      <c r="B10" s="6"/>
      <c r="C10" s="6"/>
      <c r="D10" s="6"/>
      <c r="E10" s="6"/>
    </row>
    <row r="11" spans="1:7" ht="118.5" customHeight="1" x14ac:dyDescent="0.3">
      <c r="A11" s="11"/>
      <c r="B11" s="11" t="s">
        <v>38</v>
      </c>
      <c r="C11" s="12" t="s">
        <v>98</v>
      </c>
      <c r="D11" s="12" t="s">
        <v>99</v>
      </c>
      <c r="E11" s="11" t="s">
        <v>100</v>
      </c>
      <c r="G11" s="5"/>
    </row>
    <row r="12" spans="1:7" ht="15.6" x14ac:dyDescent="0.3">
      <c r="A12" s="83" t="s">
        <v>43</v>
      </c>
      <c r="B12" s="14" t="s">
        <v>101</v>
      </c>
      <c r="C12" s="35">
        <v>0</v>
      </c>
      <c r="D12" s="35">
        <v>0</v>
      </c>
      <c r="E12" s="35">
        <v>0</v>
      </c>
    </row>
    <row r="13" spans="1:7" ht="15.6" x14ac:dyDescent="0.3">
      <c r="A13" s="84"/>
      <c r="B13" s="14" t="s">
        <v>102</v>
      </c>
      <c r="C13" s="35">
        <v>0</v>
      </c>
      <c r="D13" s="35">
        <v>0</v>
      </c>
      <c r="E13" s="35">
        <v>0</v>
      </c>
    </row>
    <row r="14" spans="1:7" ht="15.6" x14ac:dyDescent="0.3">
      <c r="A14" s="84"/>
      <c r="B14" s="14" t="s">
        <v>103</v>
      </c>
      <c r="C14" s="35">
        <v>0</v>
      </c>
      <c r="D14" s="35">
        <v>0</v>
      </c>
      <c r="E14" s="35">
        <v>0</v>
      </c>
    </row>
    <row r="15" spans="1:7" ht="15.6" x14ac:dyDescent="0.3">
      <c r="A15" s="85"/>
      <c r="B15" s="14" t="s">
        <v>104</v>
      </c>
      <c r="C15" s="35">
        <v>0</v>
      </c>
      <c r="D15" s="35">
        <v>0</v>
      </c>
      <c r="E15" s="35">
        <v>0</v>
      </c>
    </row>
    <row r="16" spans="1:7" ht="15.6" x14ac:dyDescent="0.3">
      <c r="A16" s="83" t="s">
        <v>46</v>
      </c>
      <c r="B16" s="14" t="s">
        <v>105</v>
      </c>
      <c r="C16" s="35">
        <v>0</v>
      </c>
      <c r="D16" s="35">
        <v>0</v>
      </c>
      <c r="E16" s="35">
        <v>0</v>
      </c>
    </row>
    <row r="17" spans="1:5" ht="15.6" x14ac:dyDescent="0.3">
      <c r="A17" s="84"/>
      <c r="B17" s="14" t="s">
        <v>102</v>
      </c>
      <c r="C17" s="35">
        <v>0</v>
      </c>
      <c r="D17" s="35">
        <v>0</v>
      </c>
      <c r="E17" s="35">
        <v>0</v>
      </c>
    </row>
    <row r="18" spans="1:5" ht="15.6" x14ac:dyDescent="0.3">
      <c r="A18" s="84"/>
      <c r="B18" s="14" t="s">
        <v>103</v>
      </c>
      <c r="C18" s="35">
        <v>0</v>
      </c>
      <c r="D18" s="35">
        <v>0</v>
      </c>
      <c r="E18" s="35">
        <v>0</v>
      </c>
    </row>
    <row r="19" spans="1:5" ht="15.6" x14ac:dyDescent="0.3">
      <c r="A19" s="85"/>
      <c r="B19" s="14" t="s">
        <v>104</v>
      </c>
      <c r="C19" s="35">
        <v>0</v>
      </c>
      <c r="D19" s="35">
        <v>0</v>
      </c>
      <c r="E19" s="35">
        <v>0</v>
      </c>
    </row>
    <row r="25" spans="1:5" x14ac:dyDescent="0.3">
      <c r="C25" s="28"/>
    </row>
  </sheetData>
  <mergeCells count="3">
    <mergeCell ref="A7:E8"/>
    <mergeCell ref="A12:A15"/>
    <mergeCell ref="A16:A19"/>
  </mergeCells>
  <hyperlinks>
    <hyperlink ref="E2" location="sub_1000" display="sub_1000"/>
  </hyperlinks>
  <pageMargins left="0.7" right="0.7" top="0.75" bottom="0.75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view="pageBreakPreview" zoomScale="80" zoomScaleSheetLayoutView="80" workbookViewId="0">
      <selection activeCell="H31" sqref="H31"/>
    </sheetView>
  </sheetViews>
  <sheetFormatPr defaultRowHeight="14.4" x14ac:dyDescent="0.3"/>
  <cols>
    <col min="2" max="2" width="64.6640625" customWidth="1"/>
    <col min="3" max="8" width="13.5546875" customWidth="1"/>
    <col min="9" max="9" width="18.6640625" customWidth="1"/>
    <col min="10" max="11" width="13.5546875" customWidth="1"/>
    <col min="14" max="14" width="11.44140625" bestFit="1" customWidth="1"/>
  </cols>
  <sheetData>
    <row r="1" spans="1:14" ht="15.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7" t="s">
        <v>134</v>
      </c>
    </row>
    <row r="2" spans="1:14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8" t="s">
        <v>1</v>
      </c>
    </row>
    <row r="3" spans="1:14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4" ht="15.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3</v>
      </c>
    </row>
    <row r="5" spans="1:14" ht="15.6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15.6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15.6" x14ac:dyDescent="0.3">
      <c r="A7" s="73" t="s">
        <v>125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4" ht="35.25" customHeight="1" x14ac:dyDescent="0.3">
      <c r="A8" s="72" t="s">
        <v>124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4" ht="15.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15.6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4" ht="50.25" customHeight="1" x14ac:dyDescent="0.3">
      <c r="A11" s="103"/>
      <c r="B11" s="65" t="s">
        <v>107</v>
      </c>
      <c r="C11" s="65" t="s">
        <v>108</v>
      </c>
      <c r="D11" s="65"/>
      <c r="E11" s="65"/>
      <c r="F11" s="65" t="s">
        <v>109</v>
      </c>
      <c r="G11" s="65"/>
      <c r="H11" s="65"/>
      <c r="I11" s="65" t="s">
        <v>110</v>
      </c>
      <c r="J11" s="65"/>
      <c r="K11" s="65"/>
    </row>
    <row r="12" spans="1:14" ht="31.2" x14ac:dyDescent="0.3">
      <c r="A12" s="103"/>
      <c r="B12" s="65"/>
      <c r="C12" s="13" t="s">
        <v>102</v>
      </c>
      <c r="D12" s="13" t="s">
        <v>103</v>
      </c>
      <c r="E12" s="13" t="s">
        <v>111</v>
      </c>
      <c r="F12" s="13" t="s">
        <v>102</v>
      </c>
      <c r="G12" s="13" t="s">
        <v>103</v>
      </c>
      <c r="H12" s="13" t="s">
        <v>111</v>
      </c>
      <c r="I12" s="13" t="s">
        <v>102</v>
      </c>
      <c r="J12" s="13" t="s">
        <v>103</v>
      </c>
      <c r="K12" s="13" t="s">
        <v>111</v>
      </c>
    </row>
    <row r="13" spans="1:14" ht="15.6" x14ac:dyDescent="0.3">
      <c r="A13" s="83" t="s">
        <v>43</v>
      </c>
      <c r="B13" s="15" t="s">
        <v>112</v>
      </c>
      <c r="C13" s="32">
        <v>104</v>
      </c>
      <c r="D13" s="32">
        <v>0</v>
      </c>
      <c r="E13" s="32">
        <v>0</v>
      </c>
      <c r="F13" s="32">
        <v>1245.5</v>
      </c>
      <c r="G13" s="32">
        <v>0</v>
      </c>
      <c r="H13" s="29">
        <v>0</v>
      </c>
      <c r="I13" s="29">
        <v>62.773000000000003</v>
      </c>
      <c r="J13" s="29">
        <v>0</v>
      </c>
      <c r="K13" s="29">
        <v>0</v>
      </c>
      <c r="N13" s="39"/>
    </row>
    <row r="14" spans="1:14" ht="15.6" x14ac:dyDescent="0.3">
      <c r="A14" s="84"/>
      <c r="B14" s="15" t="s">
        <v>113</v>
      </c>
      <c r="C14" s="32" t="s">
        <v>135</v>
      </c>
      <c r="D14" s="32" t="s">
        <v>135</v>
      </c>
      <c r="E14" s="32" t="s">
        <v>135</v>
      </c>
      <c r="F14" s="32" t="s">
        <v>135</v>
      </c>
      <c r="G14" s="32" t="s">
        <v>135</v>
      </c>
      <c r="H14" s="29" t="s">
        <v>135</v>
      </c>
      <c r="I14" s="29" t="s">
        <v>135</v>
      </c>
      <c r="J14" s="29" t="s">
        <v>135</v>
      </c>
      <c r="K14" s="29" t="s">
        <v>135</v>
      </c>
    </row>
    <row r="15" spans="1:14" ht="15.6" x14ac:dyDescent="0.3">
      <c r="A15" s="85"/>
      <c r="B15" s="18" t="s">
        <v>114</v>
      </c>
      <c r="C15" s="32">
        <v>101</v>
      </c>
      <c r="D15" s="32">
        <v>0</v>
      </c>
      <c r="E15" s="32">
        <v>0</v>
      </c>
      <c r="F15" s="32">
        <v>1214.5</v>
      </c>
      <c r="G15" s="32">
        <v>0</v>
      </c>
      <c r="H15" s="29">
        <v>0</v>
      </c>
      <c r="I15" s="29">
        <v>45.551000000000002</v>
      </c>
      <c r="J15" s="29">
        <v>0</v>
      </c>
      <c r="K15" s="29">
        <v>0</v>
      </c>
    </row>
    <row r="16" spans="1:14" ht="15.6" x14ac:dyDescent="0.3">
      <c r="A16" s="83" t="s">
        <v>46</v>
      </c>
      <c r="B16" s="15" t="s">
        <v>115</v>
      </c>
      <c r="C16" s="32">
        <v>1</v>
      </c>
      <c r="D16" s="32">
        <v>2</v>
      </c>
      <c r="E16" s="32">
        <v>0</v>
      </c>
      <c r="F16" s="32">
        <v>40</v>
      </c>
      <c r="G16" s="32">
        <v>140</v>
      </c>
      <c r="H16" s="29">
        <v>0</v>
      </c>
      <c r="I16" s="29">
        <v>10.282999999999999</v>
      </c>
      <c r="J16" s="29">
        <v>46.259</v>
      </c>
      <c r="K16" s="29">
        <v>0</v>
      </c>
    </row>
    <row r="17" spans="1:11" ht="15.6" x14ac:dyDescent="0.3">
      <c r="A17" s="84"/>
      <c r="B17" s="15" t="s">
        <v>113</v>
      </c>
      <c r="C17" s="32" t="s">
        <v>135</v>
      </c>
      <c r="D17" s="32" t="s">
        <v>135</v>
      </c>
      <c r="E17" s="32" t="s">
        <v>135</v>
      </c>
      <c r="F17" s="32" t="s">
        <v>135</v>
      </c>
      <c r="G17" s="32" t="s">
        <v>135</v>
      </c>
      <c r="H17" s="29" t="s">
        <v>135</v>
      </c>
      <c r="I17" s="29" t="s">
        <v>135</v>
      </c>
      <c r="J17" s="29" t="s">
        <v>135</v>
      </c>
      <c r="K17" s="29" t="s">
        <v>135</v>
      </c>
    </row>
    <row r="18" spans="1:11" ht="15.6" x14ac:dyDescent="0.3">
      <c r="A18" s="85"/>
      <c r="B18" s="18" t="s">
        <v>116</v>
      </c>
      <c r="C18" s="32">
        <v>1</v>
      </c>
      <c r="D18" s="32">
        <v>0</v>
      </c>
      <c r="E18" s="32">
        <v>0</v>
      </c>
      <c r="F18" s="32">
        <v>40</v>
      </c>
      <c r="G18" s="32">
        <v>0</v>
      </c>
      <c r="H18" s="29">
        <v>0</v>
      </c>
      <c r="I18" s="29">
        <v>10.282999999999999</v>
      </c>
      <c r="J18" s="29">
        <v>0</v>
      </c>
      <c r="K18" s="29">
        <v>0</v>
      </c>
    </row>
    <row r="19" spans="1:11" ht="15.6" x14ac:dyDescent="0.3">
      <c r="A19" s="83" t="s">
        <v>48</v>
      </c>
      <c r="B19" s="15" t="s">
        <v>117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15.6" x14ac:dyDescent="0.3">
      <c r="A20" s="84"/>
      <c r="B20" s="15" t="s">
        <v>113</v>
      </c>
      <c r="C20" s="32" t="s">
        <v>135</v>
      </c>
      <c r="D20" s="32" t="s">
        <v>135</v>
      </c>
      <c r="E20" s="32" t="s">
        <v>135</v>
      </c>
      <c r="F20" s="32" t="s">
        <v>135</v>
      </c>
      <c r="G20" s="32" t="s">
        <v>135</v>
      </c>
      <c r="H20" s="29" t="s">
        <v>135</v>
      </c>
      <c r="I20" s="29" t="s">
        <v>135</v>
      </c>
      <c r="J20" s="29" t="s">
        <v>135</v>
      </c>
      <c r="K20" s="29" t="s">
        <v>135</v>
      </c>
    </row>
    <row r="21" spans="1:11" ht="15.6" x14ac:dyDescent="0.3">
      <c r="A21" s="85"/>
      <c r="B21" s="15" t="s">
        <v>118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</row>
    <row r="22" spans="1:11" ht="15.6" hidden="1" x14ac:dyDescent="0.3">
      <c r="A22" s="83" t="s">
        <v>55</v>
      </c>
      <c r="B22" s="15" t="s">
        <v>119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6" hidden="1" x14ac:dyDescent="0.3">
      <c r="A23" s="84"/>
      <c r="B23" s="15" t="s">
        <v>113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6" hidden="1" x14ac:dyDescent="0.3">
      <c r="A24" s="85"/>
      <c r="B24" s="15" t="s">
        <v>118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6" hidden="1" x14ac:dyDescent="0.3">
      <c r="A25" s="83" t="s">
        <v>57</v>
      </c>
      <c r="B25" s="15" t="s">
        <v>120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.6" hidden="1" x14ac:dyDescent="0.3">
      <c r="A26" s="84"/>
      <c r="B26" s="15" t="s">
        <v>113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6" hidden="1" x14ac:dyDescent="0.3">
      <c r="A27" s="85"/>
      <c r="B27" s="15" t="s">
        <v>118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6" x14ac:dyDescent="0.3">
      <c r="A28" s="13" t="s">
        <v>55</v>
      </c>
      <c r="B28" s="15" t="s">
        <v>121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15.6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6" x14ac:dyDescent="0.3">
      <c r="A30" s="6" t="s">
        <v>33</v>
      </c>
      <c r="B30" s="6"/>
      <c r="C30" s="6"/>
      <c r="D30" s="6"/>
      <c r="E30" s="6"/>
      <c r="F30" s="6"/>
      <c r="G30" s="6"/>
      <c r="H30" s="6"/>
      <c r="I30" s="23"/>
      <c r="J30" s="6"/>
      <c r="K30" s="6"/>
    </row>
    <row r="31" spans="1:11" ht="15.6" x14ac:dyDescent="0.3">
      <c r="A31" s="6" t="s">
        <v>122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3">
      <c r="A32" s="95" t="s">
        <v>123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62.25" customHeight="1" x14ac:dyDescent="0.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</sheetData>
  <mergeCells count="13">
    <mergeCell ref="A22:A24"/>
    <mergeCell ref="A25:A27"/>
    <mergeCell ref="A32:K33"/>
    <mergeCell ref="A11:A12"/>
    <mergeCell ref="B11:B12"/>
    <mergeCell ref="C11:E11"/>
    <mergeCell ref="F11:H11"/>
    <mergeCell ref="I11:K11"/>
    <mergeCell ref="A7:K7"/>
    <mergeCell ref="A8:K8"/>
    <mergeCell ref="A13:A15"/>
    <mergeCell ref="A16:A18"/>
    <mergeCell ref="A19:A21"/>
  </mergeCells>
  <hyperlinks>
    <hyperlink ref="B15" location="sub_881" display="sub_881"/>
    <hyperlink ref="B18" location="sub_882" display="sub_882"/>
    <hyperlink ref="K2" location="sub_1000" display="sub_1000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1"/>
  <sheetViews>
    <sheetView view="pageBreakPreview" zoomScale="90" zoomScaleSheetLayoutView="90" workbookViewId="0">
      <selection activeCell="C12" sqref="C12"/>
    </sheetView>
  </sheetViews>
  <sheetFormatPr defaultRowHeight="14.4" x14ac:dyDescent="0.3"/>
  <cols>
    <col min="2" max="2" width="42" customWidth="1"/>
    <col min="3" max="3" width="10.6640625" customWidth="1"/>
    <col min="4" max="4" width="10.88671875" customWidth="1"/>
    <col min="5" max="5" width="10.44140625" customWidth="1"/>
    <col min="6" max="6" width="14" customWidth="1"/>
    <col min="7" max="7" width="10.88671875" customWidth="1"/>
    <col min="10" max="10" width="23.109375" customWidth="1"/>
  </cols>
  <sheetData>
    <row r="1" spans="1:10" ht="15.6" x14ac:dyDescent="0.3">
      <c r="A1" s="6"/>
      <c r="B1" s="6"/>
      <c r="C1" s="6"/>
      <c r="D1" s="6"/>
      <c r="E1" s="25"/>
      <c r="F1" s="25"/>
      <c r="G1" s="25"/>
      <c r="H1" s="7" t="s">
        <v>128</v>
      </c>
      <c r="I1" s="4"/>
    </row>
    <row r="2" spans="1:10" ht="15.6" x14ac:dyDescent="0.3">
      <c r="A2" s="6"/>
      <c r="B2" s="6"/>
      <c r="C2" s="6"/>
      <c r="D2" s="6"/>
      <c r="E2" s="25"/>
      <c r="F2" s="25"/>
      <c r="G2" s="25"/>
      <c r="H2" s="8" t="s">
        <v>1</v>
      </c>
      <c r="I2" s="4"/>
    </row>
    <row r="3" spans="1:10" ht="15.6" x14ac:dyDescent="0.3">
      <c r="A3" s="6"/>
      <c r="B3" s="6"/>
      <c r="C3" s="6"/>
      <c r="D3" s="6"/>
      <c r="E3" s="25"/>
      <c r="F3" s="25"/>
      <c r="G3" s="25"/>
      <c r="H3" s="7" t="s">
        <v>2</v>
      </c>
      <c r="I3" s="4"/>
    </row>
    <row r="4" spans="1:10" ht="15.6" x14ac:dyDescent="0.3">
      <c r="A4" s="6"/>
      <c r="B4" s="6"/>
      <c r="C4" s="6"/>
      <c r="D4" s="6"/>
      <c r="E4" s="25"/>
      <c r="F4" s="25"/>
      <c r="G4" s="25"/>
      <c r="H4" s="7" t="s">
        <v>3</v>
      </c>
      <c r="I4" s="4"/>
    </row>
    <row r="5" spans="1:10" ht="15.6" x14ac:dyDescent="0.3">
      <c r="A5" s="6"/>
      <c r="B5" s="6"/>
      <c r="C5" s="6"/>
      <c r="D5" s="6"/>
      <c r="E5" s="25"/>
      <c r="F5" s="25"/>
      <c r="G5" s="25"/>
      <c r="H5" s="7"/>
      <c r="I5" s="4"/>
    </row>
    <row r="6" spans="1:10" ht="15.6" x14ac:dyDescent="0.3">
      <c r="A6" s="6"/>
      <c r="B6" s="6"/>
      <c r="C6" s="6"/>
      <c r="D6" s="6"/>
      <c r="E6" s="25"/>
      <c r="F6" s="25"/>
      <c r="G6" s="25"/>
      <c r="H6" s="7"/>
      <c r="I6" s="4"/>
    </row>
    <row r="7" spans="1:10" ht="15" customHeight="1" x14ac:dyDescent="0.3">
      <c r="A7" s="105" t="s">
        <v>125</v>
      </c>
      <c r="B7" s="105"/>
      <c r="C7" s="105"/>
      <c r="D7" s="105"/>
      <c r="E7" s="105"/>
      <c r="F7" s="105"/>
      <c r="G7" s="105"/>
      <c r="H7" s="105"/>
    </row>
    <row r="8" spans="1:10" ht="39.75" customHeight="1" x14ac:dyDescent="0.3">
      <c r="A8" s="104" t="s">
        <v>129</v>
      </c>
      <c r="B8" s="104"/>
      <c r="C8" s="104"/>
      <c r="D8" s="104"/>
      <c r="E8" s="104"/>
      <c r="F8" s="104"/>
      <c r="G8" s="104"/>
      <c r="H8" s="104"/>
    </row>
    <row r="9" spans="1:10" ht="14.25" customHeight="1" x14ac:dyDescent="0.3">
      <c r="A9" s="6"/>
      <c r="B9" s="24"/>
      <c r="C9" s="6"/>
      <c r="D9" s="6"/>
      <c r="E9" s="6"/>
      <c r="F9" s="6"/>
      <c r="G9" s="6"/>
      <c r="H9" s="6"/>
      <c r="J9" t="s">
        <v>141</v>
      </c>
    </row>
    <row r="10" spans="1:10" ht="30" customHeight="1" x14ac:dyDescent="0.3">
      <c r="A10" s="102" t="s">
        <v>107</v>
      </c>
      <c r="B10" s="102"/>
      <c r="C10" s="102" t="s">
        <v>126</v>
      </c>
      <c r="D10" s="102"/>
      <c r="E10" s="102"/>
      <c r="F10" s="102" t="s">
        <v>109</v>
      </c>
      <c r="G10" s="102"/>
      <c r="H10" s="102"/>
    </row>
    <row r="11" spans="1:10" ht="52.5" customHeight="1" x14ac:dyDescent="0.3">
      <c r="A11" s="102"/>
      <c r="B11" s="102"/>
      <c r="C11" s="21" t="s">
        <v>102</v>
      </c>
      <c r="D11" s="21" t="s">
        <v>103</v>
      </c>
      <c r="E11" s="21" t="s">
        <v>111</v>
      </c>
      <c r="F11" s="21" t="s">
        <v>102</v>
      </c>
      <c r="G11" s="21" t="s">
        <v>103</v>
      </c>
      <c r="H11" s="21" t="s">
        <v>111</v>
      </c>
    </row>
    <row r="12" spans="1:10" ht="15.6" x14ac:dyDescent="0.3">
      <c r="A12" s="98" t="s">
        <v>43</v>
      </c>
      <c r="B12" s="15" t="s">
        <v>112</v>
      </c>
      <c r="C12" s="32">
        <v>104</v>
      </c>
      <c r="D12" s="32">
        <v>0</v>
      </c>
      <c r="E12" s="32">
        <v>0</v>
      </c>
      <c r="F12" s="32">
        <v>1246</v>
      </c>
      <c r="G12" s="32">
        <v>0</v>
      </c>
      <c r="H12" s="29">
        <v>0</v>
      </c>
    </row>
    <row r="13" spans="1:10" ht="15.6" x14ac:dyDescent="0.3">
      <c r="A13" s="99"/>
      <c r="B13" s="15" t="s">
        <v>113</v>
      </c>
      <c r="C13" s="32" t="s">
        <v>135</v>
      </c>
      <c r="D13" s="32" t="s">
        <v>135</v>
      </c>
      <c r="E13" s="32" t="s">
        <v>135</v>
      </c>
      <c r="F13" s="32" t="s">
        <v>135</v>
      </c>
      <c r="G13" s="32" t="s">
        <v>135</v>
      </c>
      <c r="H13" s="29" t="s">
        <v>135</v>
      </c>
    </row>
    <row r="14" spans="1:10" ht="15.6" x14ac:dyDescent="0.3">
      <c r="A14" s="100"/>
      <c r="B14" s="18" t="s">
        <v>114</v>
      </c>
      <c r="C14" s="32">
        <v>101</v>
      </c>
      <c r="D14" s="32">
        <v>0</v>
      </c>
      <c r="E14" s="32">
        <v>0</v>
      </c>
      <c r="F14" s="32">
        <v>1215</v>
      </c>
      <c r="G14" s="32">
        <v>0</v>
      </c>
      <c r="H14" s="29">
        <v>0</v>
      </c>
    </row>
    <row r="15" spans="1:10" ht="15.6" x14ac:dyDescent="0.3">
      <c r="A15" s="98" t="s">
        <v>46</v>
      </c>
      <c r="B15" s="15" t="s">
        <v>115</v>
      </c>
      <c r="C15" s="32">
        <v>1</v>
      </c>
      <c r="D15" s="32">
        <v>2</v>
      </c>
      <c r="E15" s="32">
        <v>0</v>
      </c>
      <c r="F15" s="32">
        <v>40</v>
      </c>
      <c r="G15" s="32">
        <v>140</v>
      </c>
      <c r="H15" s="29">
        <v>0</v>
      </c>
    </row>
    <row r="16" spans="1:10" ht="15.6" x14ac:dyDescent="0.3">
      <c r="A16" s="99"/>
      <c r="B16" s="15" t="s">
        <v>113</v>
      </c>
      <c r="C16" s="32" t="s">
        <v>135</v>
      </c>
      <c r="D16" s="32" t="s">
        <v>135</v>
      </c>
      <c r="E16" s="32" t="s">
        <v>135</v>
      </c>
      <c r="F16" s="32" t="s">
        <v>135</v>
      </c>
      <c r="G16" s="32" t="s">
        <v>135</v>
      </c>
      <c r="H16" s="29" t="s">
        <v>135</v>
      </c>
    </row>
    <row r="17" spans="1:8" ht="15.6" x14ac:dyDescent="0.3">
      <c r="A17" s="100"/>
      <c r="B17" s="18" t="s">
        <v>116</v>
      </c>
      <c r="C17" s="32">
        <v>1</v>
      </c>
      <c r="D17" s="32">
        <v>0</v>
      </c>
      <c r="E17" s="32">
        <v>0</v>
      </c>
      <c r="F17" s="32">
        <v>40</v>
      </c>
      <c r="G17" s="32">
        <v>0</v>
      </c>
      <c r="H17" s="29">
        <v>0</v>
      </c>
    </row>
    <row r="18" spans="1:8" ht="15.6" x14ac:dyDescent="0.3">
      <c r="A18" s="98" t="s">
        <v>48</v>
      </c>
      <c r="B18" s="15" t="s">
        <v>117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29">
        <v>0</v>
      </c>
    </row>
    <row r="19" spans="1:8" ht="15.6" x14ac:dyDescent="0.3">
      <c r="A19" s="99"/>
      <c r="B19" s="15" t="s">
        <v>113</v>
      </c>
      <c r="C19" s="32" t="s">
        <v>135</v>
      </c>
      <c r="D19" s="32" t="s">
        <v>135</v>
      </c>
      <c r="E19" s="32" t="s">
        <v>135</v>
      </c>
      <c r="F19" s="32" t="s">
        <v>135</v>
      </c>
      <c r="G19" s="32" t="s">
        <v>135</v>
      </c>
      <c r="H19" s="29" t="s">
        <v>135</v>
      </c>
    </row>
    <row r="20" spans="1:8" ht="15.6" x14ac:dyDescent="0.3">
      <c r="A20" s="100"/>
      <c r="B20" s="15" t="s">
        <v>118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 ht="15.6" hidden="1" x14ac:dyDescent="0.3">
      <c r="A21" s="98" t="s">
        <v>55</v>
      </c>
      <c r="B21" s="15" t="s">
        <v>119</v>
      </c>
      <c r="C21" s="32"/>
      <c r="D21" s="32"/>
      <c r="E21" s="32"/>
      <c r="F21" s="32"/>
      <c r="G21" s="32"/>
      <c r="H21" s="32"/>
    </row>
    <row r="22" spans="1:8" ht="15.6" hidden="1" x14ac:dyDescent="0.3">
      <c r="A22" s="99"/>
      <c r="B22" s="15" t="s">
        <v>113</v>
      </c>
      <c r="C22" s="32"/>
      <c r="D22" s="32"/>
      <c r="E22" s="32"/>
      <c r="F22" s="32"/>
      <c r="G22" s="32"/>
      <c r="H22" s="32"/>
    </row>
    <row r="23" spans="1:8" ht="15.6" hidden="1" x14ac:dyDescent="0.3">
      <c r="A23" s="100"/>
      <c r="B23" s="15" t="s">
        <v>118</v>
      </c>
      <c r="C23" s="32"/>
      <c r="D23" s="32"/>
      <c r="E23" s="32"/>
      <c r="F23" s="32"/>
      <c r="G23" s="32"/>
      <c r="H23" s="32"/>
    </row>
    <row r="24" spans="1:8" ht="15.6" hidden="1" x14ac:dyDescent="0.3">
      <c r="A24" s="98" t="s">
        <v>57</v>
      </c>
      <c r="B24" s="15" t="s">
        <v>120</v>
      </c>
      <c r="C24" s="29"/>
      <c r="D24" s="29"/>
      <c r="E24" s="29"/>
      <c r="F24" s="29"/>
      <c r="G24" s="29"/>
      <c r="H24" s="29"/>
    </row>
    <row r="25" spans="1:8" ht="15.6" hidden="1" x14ac:dyDescent="0.3">
      <c r="A25" s="99"/>
      <c r="B25" s="15" t="s">
        <v>113</v>
      </c>
      <c r="C25" s="29"/>
      <c r="D25" s="29"/>
      <c r="E25" s="29"/>
      <c r="F25" s="29"/>
      <c r="G25" s="29"/>
      <c r="H25" s="29"/>
    </row>
    <row r="26" spans="1:8" ht="15.6" hidden="1" x14ac:dyDescent="0.3">
      <c r="A26" s="100"/>
      <c r="B26" s="15" t="s">
        <v>118</v>
      </c>
      <c r="C26" s="29"/>
      <c r="D26" s="29"/>
      <c r="E26" s="29"/>
      <c r="F26" s="29"/>
      <c r="G26" s="29"/>
      <c r="H26" s="29"/>
    </row>
    <row r="27" spans="1:8" ht="15.6" x14ac:dyDescent="0.3">
      <c r="A27" s="21" t="s">
        <v>55</v>
      </c>
      <c r="B27" s="15" t="s">
        <v>121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5.6" x14ac:dyDescent="0.3">
      <c r="A28" s="6" t="s">
        <v>33</v>
      </c>
      <c r="B28" s="6"/>
      <c r="C28" s="6"/>
      <c r="D28" s="6"/>
      <c r="E28" s="6"/>
      <c r="F28" s="6"/>
      <c r="G28" s="6"/>
      <c r="H28" s="6"/>
    </row>
    <row r="29" spans="1:8" x14ac:dyDescent="0.3">
      <c r="A29" s="95" t="s">
        <v>127</v>
      </c>
      <c r="B29" s="95"/>
      <c r="C29" s="95"/>
      <c r="D29" s="95"/>
      <c r="E29" s="95"/>
      <c r="F29" s="95"/>
      <c r="G29" s="95"/>
      <c r="H29" s="95"/>
    </row>
    <row r="30" spans="1:8" x14ac:dyDescent="0.3">
      <c r="A30" s="95"/>
      <c r="B30" s="95"/>
      <c r="C30" s="95"/>
      <c r="D30" s="95"/>
      <c r="E30" s="95"/>
      <c r="F30" s="95"/>
      <c r="G30" s="95"/>
      <c r="H30" s="95"/>
    </row>
    <row r="31" spans="1:8" ht="9" customHeight="1" x14ac:dyDescent="0.3">
      <c r="A31" s="95" t="s">
        <v>123</v>
      </c>
      <c r="B31" s="95"/>
      <c r="C31" s="95"/>
      <c r="D31" s="95"/>
      <c r="E31" s="95"/>
      <c r="F31" s="95"/>
      <c r="G31" s="95"/>
      <c r="H31" s="95"/>
    </row>
    <row r="32" spans="1:8" ht="7.5" hidden="1" customHeight="1" x14ac:dyDescent="0.3">
      <c r="A32" s="95"/>
      <c r="B32" s="95"/>
      <c r="C32" s="95"/>
      <c r="D32" s="95"/>
      <c r="E32" s="95"/>
      <c r="F32" s="95"/>
      <c r="G32" s="95"/>
      <c r="H32" s="95"/>
    </row>
    <row r="33" spans="1:8" hidden="1" x14ac:dyDescent="0.3">
      <c r="A33" s="95"/>
      <c r="B33" s="95"/>
      <c r="C33" s="95"/>
      <c r="D33" s="95"/>
      <c r="E33" s="95"/>
      <c r="F33" s="95"/>
      <c r="G33" s="95"/>
      <c r="H33" s="95"/>
    </row>
    <row r="34" spans="1:8" hidden="1" x14ac:dyDescent="0.3">
      <c r="A34" s="95"/>
      <c r="B34" s="95"/>
      <c r="C34" s="95"/>
      <c r="D34" s="95"/>
      <c r="E34" s="95"/>
      <c r="F34" s="95"/>
      <c r="G34" s="95"/>
      <c r="H34" s="95"/>
    </row>
    <row r="35" spans="1:8" x14ac:dyDescent="0.3">
      <c r="A35" s="95"/>
      <c r="B35" s="95"/>
      <c r="C35" s="95"/>
      <c r="D35" s="95"/>
      <c r="E35" s="95"/>
      <c r="F35" s="95"/>
      <c r="G35" s="95"/>
      <c r="H35" s="95"/>
    </row>
    <row r="36" spans="1:8" x14ac:dyDescent="0.3">
      <c r="A36" s="95"/>
      <c r="B36" s="95"/>
      <c r="C36" s="95"/>
      <c r="D36" s="95"/>
      <c r="E36" s="95"/>
      <c r="F36" s="95"/>
      <c r="G36" s="95"/>
      <c r="H36" s="95"/>
    </row>
    <row r="37" spans="1:8" x14ac:dyDescent="0.3">
      <c r="A37" s="95"/>
      <c r="B37" s="95"/>
      <c r="C37" s="95"/>
      <c r="D37" s="95"/>
      <c r="E37" s="95"/>
      <c r="F37" s="95"/>
      <c r="G37" s="95"/>
      <c r="H37" s="95"/>
    </row>
    <row r="38" spans="1:8" x14ac:dyDescent="0.3">
      <c r="A38" s="95"/>
      <c r="B38" s="95"/>
      <c r="C38" s="95"/>
      <c r="D38" s="95"/>
      <c r="E38" s="95"/>
      <c r="F38" s="95"/>
      <c r="G38" s="95"/>
      <c r="H38" s="95"/>
    </row>
    <row r="39" spans="1:8" x14ac:dyDescent="0.3">
      <c r="A39" s="95"/>
      <c r="B39" s="95"/>
      <c r="C39" s="95"/>
      <c r="D39" s="95"/>
      <c r="E39" s="95"/>
      <c r="F39" s="95"/>
      <c r="G39" s="95"/>
      <c r="H39" s="95"/>
    </row>
    <row r="40" spans="1:8" x14ac:dyDescent="0.3">
      <c r="A40" s="95"/>
      <c r="B40" s="95"/>
      <c r="C40" s="95"/>
      <c r="D40" s="95"/>
      <c r="E40" s="95"/>
      <c r="F40" s="95"/>
      <c r="G40" s="95"/>
      <c r="H40" s="95"/>
    </row>
    <row r="41" spans="1:8" x14ac:dyDescent="0.3">
      <c r="A41" s="95"/>
      <c r="B41" s="95"/>
      <c r="C41" s="95"/>
      <c r="D41" s="95"/>
      <c r="E41" s="95"/>
      <c r="F41" s="95"/>
      <c r="G41" s="95"/>
      <c r="H41" s="95"/>
    </row>
  </sheetData>
  <mergeCells count="12">
    <mergeCell ref="A21:A23"/>
    <mergeCell ref="A10:B11"/>
    <mergeCell ref="C10:E10"/>
    <mergeCell ref="F10:H10"/>
    <mergeCell ref="A31:H41"/>
    <mergeCell ref="A29:H30"/>
    <mergeCell ref="A24:A26"/>
    <mergeCell ref="A8:H8"/>
    <mergeCell ref="A7:H7"/>
    <mergeCell ref="A12:A14"/>
    <mergeCell ref="A15:A17"/>
    <mergeCell ref="A18:A20"/>
  </mergeCells>
  <hyperlinks>
    <hyperlink ref="B14" location="sub_991" display="sub_991"/>
    <hyperlink ref="B17" location="sub_992" display="sub_992"/>
    <hyperlink ref="H2" location="sub_1000" display="sub_1000"/>
  </hyperlink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44</vt:i4>
      </vt:variant>
    </vt:vector>
  </HeadingPairs>
  <TitlesOfParts>
    <vt:vector size="52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3'!sub_3001</vt:lpstr>
      <vt:lpstr>'Прил 3'!sub_3002</vt:lpstr>
      <vt:lpstr>'Прил 3'!sub_3003</vt:lpstr>
      <vt:lpstr>'Прил 3'!sub_3004</vt:lpstr>
      <vt:lpstr>'Прил 3'!sub_3007</vt:lpstr>
      <vt:lpstr>'Прил 3'!sub_3008</vt:lpstr>
      <vt:lpstr>'Прил 3'!sub_333</vt:lpstr>
      <vt:lpstr>'Прил 4'!sub_4001</vt:lpstr>
      <vt:lpstr>'Прил 4'!sub_4002</vt:lpstr>
      <vt:lpstr>'Прил 4'!sub_4003</vt:lpstr>
      <vt:lpstr>'Прил 4'!sub_4004</vt:lpstr>
      <vt:lpstr>'Прил 4'!sub_4005</vt:lpstr>
      <vt:lpstr>'Прил 4'!sub_4006</vt:lpstr>
      <vt:lpstr>'Прил 4'!sub_444</vt:lpstr>
      <vt:lpstr>'Прил 5'!sub_5001</vt:lpstr>
      <vt:lpstr>'Прил 5'!sub_5002</vt:lpstr>
      <vt:lpstr>'Прил 5'!sub_5003</vt:lpstr>
      <vt:lpstr>'Прил 6'!sub_6001</vt:lpstr>
      <vt:lpstr>'Прил 6'!sub_6002</vt:lpstr>
      <vt:lpstr>'Прил 6'!sub_6003</vt:lpstr>
      <vt:lpstr>'Прил 7'!sub_7001</vt:lpstr>
      <vt:lpstr>'Прил 7'!sub_7002</vt:lpstr>
      <vt:lpstr>'Прил 8'!sub_8001</vt:lpstr>
      <vt:lpstr>'Прил 8'!sub_8003</vt:lpstr>
      <vt:lpstr>'Прил 8'!sub_8004</vt:lpstr>
      <vt:lpstr>'Прил 8'!sub_8005</vt:lpstr>
      <vt:lpstr>'Прил 8'!sub_8006</vt:lpstr>
      <vt:lpstr>'Прил 8'!sub_881</vt:lpstr>
      <vt:lpstr>'Прил 8'!sub_882</vt:lpstr>
      <vt:lpstr>'Прил 9'!sub_9001</vt:lpstr>
      <vt:lpstr>'Прил 9'!sub_9002</vt:lpstr>
      <vt:lpstr>'Прил 9'!sub_9003</vt:lpstr>
      <vt:lpstr>'Прил 9'!sub_9004</vt:lpstr>
      <vt:lpstr>'Прил 9'!sub_9005</vt:lpstr>
      <vt:lpstr>'Прил 9'!sub_9006</vt:lpstr>
      <vt:lpstr>'Прил 9'!sub_991</vt:lpstr>
      <vt:lpstr>'Прил 9'!sub_992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7'!Область_печати</vt:lpstr>
      <vt:lpstr>'Прил 8'!Область_печати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2018-11-12T08:25:21Z</dcterms:modified>
</cp:coreProperties>
</file>