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M8" localSheetId="0">'2019'!_M8</definedName>
    <definedName name="_M8">[0]!_M8</definedName>
    <definedName name="_M9" localSheetId="0">'2019'!_M9</definedName>
    <definedName name="_M9">[0]!_M9</definedName>
    <definedName name="_Num2" localSheetId="0">#REF!</definedName>
    <definedName name="_Num2">#REF!</definedName>
    <definedName name="_q11" localSheetId="0">'2019'!_q11</definedName>
    <definedName name="_q11">[0]!_q11</definedName>
    <definedName name="_q15" localSheetId="0">'2019'!_q15</definedName>
    <definedName name="_q15">[0]!_q15</definedName>
    <definedName name="_q17" localSheetId="0">'2019'!_q17</definedName>
    <definedName name="_q17">[0]!_q17</definedName>
    <definedName name="_q2" localSheetId="0">'2019'!_q2</definedName>
    <definedName name="_q2">[0]!_q2</definedName>
    <definedName name="_q3" localSheetId="0">'2019'!_q3</definedName>
    <definedName name="_q3">[0]!_q3</definedName>
    <definedName name="_q4" localSheetId="0">'2019'!_q4</definedName>
    <definedName name="_q4">[0]!_q4</definedName>
    <definedName name="_q5" localSheetId="0">'2019'!_q5</definedName>
    <definedName name="_q5">[0]!_q5</definedName>
    <definedName name="_q6" localSheetId="0">'2019'!_q6</definedName>
    <definedName name="_q6">[0]!_q6</definedName>
    <definedName name="_q7" localSheetId="0">'2019'!_q7</definedName>
    <definedName name="_q7">[0]!_q7</definedName>
    <definedName name="_q8" localSheetId="0">'2019'!_q8</definedName>
    <definedName name="_q8">[0]!_q8</definedName>
    <definedName name="_q9" localSheetId="0">'2019'!_q9</definedName>
    <definedName name="_q9">[0]!_q9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àî" localSheetId="0">'2019'!àî</definedName>
    <definedName name="àî">[0]!àî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hg" localSheetId="0">'2019'!bhg</definedName>
    <definedName name="bhg">[0]!bhg</definedName>
    <definedName name="cd" localSheetId="0">'2019'!cd</definedName>
    <definedName name="cd">[0]!cd</definedName>
    <definedName name="com" localSheetId="0">'2019'!com</definedName>
    <definedName name="com">[0]!com</definedName>
    <definedName name="CompOt" localSheetId="0">'2019'!CompOt</definedName>
    <definedName name="CompOt">[0]!CompOt</definedName>
    <definedName name="CompOt2" localSheetId="0">'2019'!CompOt2</definedName>
    <definedName name="CompOt2">[0]!CompOt2</definedName>
    <definedName name="CompRas" localSheetId="0">'2019'!CompRas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 localSheetId="0">'2019'!ct</definedName>
    <definedName name="ct">[0]!ct</definedName>
    <definedName name="ď" localSheetId="0">'2019'!ď</definedName>
    <definedName name="ď">[0]!ď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'2019'!ďď</definedName>
    <definedName name="ďď">[0]!ďď</definedName>
    <definedName name="đđ" localSheetId="0">'2019'!đđ</definedName>
    <definedName name="đđ">[0]!đđ</definedName>
    <definedName name="đđđ" localSheetId="0">'2019'!đđđ</definedName>
    <definedName name="đđđ">[0]!đđđ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 localSheetId="0">'2019'!dsragh</definedName>
    <definedName name="dsragh">[0]!dsragh</definedName>
    <definedName name="ęĺ" localSheetId="0">'2019'!ęĺ</definedName>
    <definedName name="ęĺ">[0]!ęĺ</definedName>
    <definedName name="ESO_ET" localSheetId="0">#REF!</definedName>
    <definedName name="ESO_ET">#REF!</definedName>
    <definedName name="ESO_PROT" localSheetId="0">#REF!,#REF!,#REF!,'2019'!P1_ESO_PROT</definedName>
    <definedName name="ESO_PROT">#REF!,#REF!,#REF!,P1_ESO_PROT</definedName>
    <definedName name="ESOcom" localSheetId="0">#REF!</definedName>
    <definedName name="ESOcom">#REF!</definedName>
    <definedName name="ew" localSheetId="0">'2019'!ew</definedName>
    <definedName name="ew">[0]!ew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 localSheetId="0">'2019'!fg</definedName>
    <definedName name="fg">[0]!fg</definedName>
    <definedName name="fghy" localSheetId="0">'2019'!fghy</definedName>
    <definedName name="fghy">[0]!fghy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 localSheetId="0">'2019'!gfg</definedName>
    <definedName name="gfg">[0]!gfg</definedName>
    <definedName name="gh" localSheetId="0">'2019'!gh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#REF!,#REF!,#REF!,'2019'!P1_ESO_PROT</definedName>
    <definedName name="gtty">#REF!,#REF!,#REF!,P1_ESO_PROT</definedName>
    <definedName name="h" localSheetId="0">'2019'!h</definedName>
    <definedName name="h">[0]!h</definedName>
    <definedName name="hhh" localSheetId="0">'2019'!hhh</definedName>
    <definedName name="hhh">[0]!hhh</definedName>
    <definedName name="hhy" localSheetId="0">'2019'!hhy</definedName>
    <definedName name="hhy">[0]!hhy</definedName>
    <definedName name="îî" localSheetId="0">'2019'!îî</definedName>
    <definedName name="îî">[0]!îî</definedName>
    <definedName name="INN" localSheetId="0">#REF!</definedName>
    <definedName name="INN">#REF!</definedName>
    <definedName name="j" localSheetId="0">'2019'!j</definedName>
    <definedName name="j">[0]!j</definedName>
    <definedName name="JAN" localSheetId="0">#REF!</definedName>
    <definedName name="JAN">#REF!</definedName>
    <definedName name="jhu" localSheetId="0">'2019'!jhu</definedName>
    <definedName name="jhu">[0]!jhu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'2019'!k</definedName>
    <definedName name="k">[0]!k</definedName>
    <definedName name="ke" localSheetId="0">'2019'!ke</definedName>
    <definedName name="ke">[0]!ke</definedName>
    <definedName name="kkk" localSheetId="0">'2019'!kkk</definedName>
    <definedName name="kkk">[0]!kkk</definedName>
    <definedName name="l" localSheetId="0">'2019'!l</definedName>
    <definedName name="l">[0]!l</definedName>
    <definedName name="MAR" localSheetId="0">#REF!</definedName>
    <definedName name="MAR">#REF!</definedName>
    <definedName name="MAY" localSheetId="0">#REF!</definedName>
    <definedName name="MAY">#REF!</definedName>
    <definedName name="mj" localSheetId="0">'2019'!mj</definedName>
    <definedName name="mj">[0]!mj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fyz" localSheetId="0">'2019'!nfyz</definedName>
    <definedName name="nfyz">[0]!nfyz</definedName>
    <definedName name="nh" localSheetId="0">'2019'!nh</definedName>
    <definedName name="nh">[0]!nh</definedName>
    <definedName name="njh" localSheetId="0">'2019'!njh</definedName>
    <definedName name="njh">[0]!njh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'2019'!o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 localSheetId="0">'2019'!öó</definedName>
    <definedName name="öó">[0]!öó</definedName>
    <definedName name="ORE" localSheetId="0">#REF!</definedName>
    <definedName name="ORE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#REF!,#REF!,#REF!,#REF!,#REF!,'2019'!P1_SCOPE_FULL_LOAD</definedName>
    <definedName name="P15_SCOPE_FULL_LOAD" hidden="1">#REF!,#REF!,#REF!,#REF!,#REF!,P1_SCOPE_FULL_LOAD</definedName>
    <definedName name="P16_SCOPE_FULL_LOAD" localSheetId="0" hidden="1">'2019'!P2_SCOPE_FULL_LOAD,'2019'!P3_SCOPE_FULL_LOAD,'2019'!P4_SCOPE_FULL_LOAD,'2019'!P5_SCOPE_FULL_LOAD,'2019'!P6_SCOPE_FULL_LOAD,'2019'!P7_SCOPE_FULL_LOAD,'2019'!P8_SCOPE_FULL_LOAD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'2019'!P9_SCOPE_FULL_LOAD,'2019'!P10_SCOPE_FULL_LOAD,'2019'!P11_SCOPE_FULL_LOAD,'2019'!P12_SCOPE_FULL_LOAD,'2019'!P13_SCOPE_FULL_LOAD,'2019'!P14_SCOPE_FULL_LOAD,'2019'!P15_SCOPE_FULL_LOAD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#REF!,#REF!,#REF!,#REF!,#REF!,'2019'!P1_SCOPE_NotInd2,'2019'!P2_SCOPE_NotInd2,'2019'!P3_SCOPE_NotInd2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#REF!,'2019'!P1_SCOPE_NOTIND,'2019'!P2_SCOPE_NOTIND,'2019'!P3_SCOPE_NOTIND,'2019'!P4_SCOPE_NOTIND,'2019'!P5_SCOPE_NOTIND,'2019'!P6_SCOPE_NOTIND,'2019'!P7_SCOPE_NOTIND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T" localSheetId="0">#REF!,#REF!,#REF!,#REF!,#REF!,#REF!</definedName>
    <definedName name="PROT">#REF!,#REF!,#REF!,#REF!,#REF!,#REF!</definedName>
    <definedName name="q" localSheetId="0">'2019'!q</definedName>
    <definedName name="q">[0]!q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rr" localSheetId="0">'2019'!rr</definedName>
    <definedName name="rr">[0]!rr</definedName>
    <definedName name="ŕŕ" localSheetId="0">'2019'!ŕŕ</definedName>
    <definedName name="ŕŕ">[0]!ŕŕ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#REF!,#REF!,#REF!,#REF!,'2019'!P1_SBT_PROT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#REF!,#REF!,#REF!,#REF!,#REF!,'2019'!P1_SCOPE_CORR,'2019'!P2_SCOPE_CORR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#REF!,'2019'!P1_SCOPE_FLOAD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#REF!,#REF!,'2019'!P1_SCOPE_FRML</definedName>
    <definedName name="SCOPE_FRML">#REF!,#REF!,P1_SCOPE_FRML</definedName>
    <definedName name="SCOPE_FST7" localSheetId="0">#REF!,#REF!,#REF!,#REF!,'2019'!P1_SCOPE_FST7</definedName>
    <definedName name="SCOPE_FST7">#REF!,#REF!,#REF!,#REF!,[0]!P1_SCOPE_FST7</definedName>
    <definedName name="SCOPE_FULL_LOAD" localSheetId="0">'2019'!P16_SCOPE_FULL_LOAD,'2019'!P17_SCOPE_FULL_LOAD</definedName>
    <definedName name="SCOPE_FULL_LOAD">[0]!P16_SCOPE_FULL_LOAD,[0]!P17_SCOPE_FULL_LOAD</definedName>
    <definedName name="SCOPE_IND" localSheetId="0">#REF!,#REF!,'2019'!P1_SCOPE_IND,'2019'!P2_SCOPE_IND,'2019'!P3_SCOPE_IND,'2019'!P4_SCOPE_IND</definedName>
    <definedName name="SCOPE_IND">#REF!,#REF!,[0]!P1_SCOPE_IND,[0]!P2_SCOPE_IND,[0]!P3_SCOPE_IND,[0]!P4_SCOPE_IND</definedName>
    <definedName name="SCOPE_IND2" localSheetId="0">#REF!,#REF!,#REF!,'2019'!P1_SCOPE_IND2,'2019'!P2_SCOPE_IND2,'2019'!P3_SCOPE_IND2,'2019'!P4_SCOPE_IND2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OTIND" localSheetId="0">'2019'!P1_SCOPE_NOTIND,'2019'!P2_SCOPE_NOTIND,'2019'!P3_SCOPE_NOTIND,'2019'!P4_SCOPE_NOTIND,'2019'!P5_SCOPE_NOTIND,'2019'!P6_SCOPE_NOTIND,'2019'!P7_SCOPE_NOTIND,'2019'!P8_SCOPE_NOTIND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'2019'!P4_SCOPE_NotInd2,'2019'!P5_SCOPE_NotInd2,'2019'!P6_SCOPE_NotInd2,'2019'!P7_SCOPE_NotInd2</definedName>
    <definedName name="SCOPE_NotInd2">[0]!P4_SCOPE_NotInd2,[0]!P5_SCOPE_NotInd2,[0]!P6_SCOPE_NotInd2,[0]!P7_SCOPE_NotInd2</definedName>
    <definedName name="SCOPE_NotInd3" localSheetId="0">#REF!,#REF!,#REF!,'2019'!P1_SCOPE_NotInd3,'2019'!P2_SCOPE_NotInd3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#REF!,#REF!,#REF!,#REF!,#REF!,'2019'!P1_SCOPE_SAVE2,'2019'!P2_SCOPE_SAVE2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#REF!,#REF!,#REF!,#REF!,#REF!,'2019'!P1_SET_PROT</definedName>
    <definedName name="SET_PROT">#REF!,#REF!,#REF!,#REF!,#REF!,P1_SET_PROT</definedName>
    <definedName name="SET_PRT" localSheetId="0">#REF!,#REF!,#REF!,#REF!,'2019'!P1_SET_PRT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T0?axis?ПРД?РЕГ" localSheetId="0">#REF!</definedName>
    <definedName name="T0?axis?ПРД?РЕГ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1?axis?ПРД?РЕГ" localSheetId="0">#REF!</definedName>
    <definedName name="T1?axis?ПРД?РЕГ">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P15_T1_Protect,P16_T1_Protect,P17_T1_Protect,P18_T1_Protect,'2019'!P19_T1_Protect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'2019'!P6_T2.1?Protection</definedName>
    <definedName name="T2.1?Protection">P6_T2.1?Protection</definedName>
    <definedName name="T2?axis?ПРД?РЕГ" localSheetId="0">#REF!</definedName>
    <definedName name="T2?axis?ПРД?РЕГ">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P9_T28_Protection,P10_T28_Protection,P11_T28_Protection,'2019'!P12_T28_Protection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 localSheetId="0">#REF!</definedName>
    <definedName name="T3?axis?ПРД?РЕГ">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ПРД?РЕГ" localSheetId="0">#REF!</definedName>
    <definedName name="T4?axis?ПРД?РЕГ">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TT" localSheetId="0">#REF!</definedName>
    <definedName name="TTT">#REF!</definedName>
    <definedName name="tyt" localSheetId="0">'2019'!tyt</definedName>
    <definedName name="tyt">[0]!tyt</definedName>
    <definedName name="upr" localSheetId="0">'2019'!upr</definedName>
    <definedName name="upr">[0]!upr</definedName>
    <definedName name="ůůů" localSheetId="0">'2019'!ůůů</definedName>
    <definedName name="ůůů">[0]!ůůů</definedName>
    <definedName name="VDOC" localSheetId="0">#REF!</definedName>
    <definedName name="VDOC">#REF!</definedName>
    <definedName name="VV" localSheetId="0">'2019'!VV</definedName>
    <definedName name="VV">[0]!VV</definedName>
    <definedName name="we" localSheetId="0">'2019'!we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yui" localSheetId="0">'2019'!yui</definedName>
    <definedName name="yui">[0]!yui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'2019'!аа</definedName>
    <definedName name="аа">[0]!аа</definedName>
    <definedName name="АААААААА" localSheetId="0">'2019'!АААААААА</definedName>
    <definedName name="АААААААА">[0]!АААААААА</definedName>
    <definedName name="ав" localSheetId="0">'2019'!ав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 localSheetId="0">'2019'!ап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 localSheetId="0">'2019'!аяыпамыпмипи</definedName>
    <definedName name="аяыпамыпмипи">[0]!аяыпамыпмипи</definedName>
    <definedName name="бб" localSheetId="0">'2019'!бб</definedName>
    <definedName name="бб">[0]!бб</definedName>
    <definedName name="в" localSheetId="0">'2019'!в</definedName>
    <definedName name="в">[0]!в</definedName>
    <definedName name="в23ё" localSheetId="0">'2019'!в23ё</definedName>
    <definedName name="в23ё">[0]!в23ё</definedName>
    <definedName name="вап" localSheetId="0">'2019'!вап</definedName>
    <definedName name="вап">[0]!вап</definedName>
    <definedName name="Вар.их" localSheetId="0">'2019'!Вар.их</definedName>
    <definedName name="Вар.их">[0]!Вар.их</definedName>
    <definedName name="Вар.КАЛМЭ" localSheetId="0">'2019'!Вар.КАЛМЭ</definedName>
    <definedName name="Вар.КАЛМЭ">[0]!Вар.КАЛМЭ</definedName>
    <definedName name="вв" localSheetId="0">'2019'!вв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'2019'!вм</definedName>
    <definedName name="вм">[0]!вм</definedName>
    <definedName name="вмивртвр" localSheetId="0">'2019'!вмивртвр</definedName>
    <definedName name="вмивртвр">[0]!вмивртвр</definedName>
    <definedName name="восемь" localSheetId="0">#REF!</definedName>
    <definedName name="восемь">#REF!</definedName>
    <definedName name="вртт" localSheetId="0">'2019'!вртт</definedName>
    <definedName name="вртт">[0]!вртт</definedName>
    <definedName name="ВТОП" localSheetId="0">#REF!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'2019'!гнлзщ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.">'[4]кап.ремонт'!$AY:$AY</definedName>
    <definedName name="дек2" localSheetId="0">#REF!</definedName>
    <definedName name="дек2">#REF!</definedName>
    <definedName name="дж" localSheetId="0">'2019'!дж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'2019'!доопатмо</definedName>
    <definedName name="доопатмо">[0]!доопатмо</definedName>
    <definedName name="Дополнение" localSheetId="0">'2019'!Дополнение</definedName>
    <definedName name="Дополнение">[0]!Дополнение</definedName>
    <definedName name="еще" localSheetId="0">'2019'!еще</definedName>
    <definedName name="еще">[0]!еще</definedName>
    <definedName name="ж" localSheetId="0">'2019'!ж</definedName>
    <definedName name="ж">[0]!ж</definedName>
    <definedName name="жд" localSheetId="0">'2019'!жд</definedName>
    <definedName name="жд">[0]!жд</definedName>
    <definedName name="з4" localSheetId="0">#REF!</definedName>
    <definedName name="з4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ий" localSheetId="0">'2019'!ий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'2019'!й</definedName>
    <definedName name="й">[0]!й</definedName>
    <definedName name="йй" localSheetId="0">'2019'!йй</definedName>
    <definedName name="йй">[0]!йй</definedName>
    <definedName name="йфц" localSheetId="0">'2019'!йфц</definedName>
    <definedName name="йфц">[0]!йфц</definedName>
    <definedName name="йц" localSheetId="0">'2019'!йц</definedName>
    <definedName name="йц">[0]!йц</definedName>
    <definedName name="йцу" localSheetId="0">'2019'!йцу</definedName>
    <definedName name="йцу">[0]!йцу</definedName>
    <definedName name="ке" localSheetId="0">'2019'!ке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'2019'!компенсация</definedName>
    <definedName name="компенсация">[0]!компенсация</definedName>
    <definedName name="кп" localSheetId="0">'2019'!кп</definedName>
    <definedName name="кп">[0]!кп</definedName>
    <definedName name="кпнрг" localSheetId="0">'2019'!кпнрг</definedName>
    <definedName name="кпнрг">[0]!кпнрг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 localSheetId="0">'2019'!ктджщз</definedName>
    <definedName name="ктджщз">[0]!ктджщз</definedName>
    <definedName name="лара" localSheetId="0">'2019'!лара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'2019'!ло</definedName>
    <definedName name="ло">[0]!ло</definedName>
    <definedName name="лор" localSheetId="0">'2019'!лор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'2019'!мам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 localSheetId="0">#REF!</definedName>
    <definedName name="МР">#REF!</definedName>
    <definedName name="мым" localSheetId="0">'2019'!мым</definedName>
    <definedName name="мым">[0]!мым</definedName>
    <definedName name="нгг" localSheetId="0">'2019'!нгг</definedName>
    <definedName name="нгг">[0]!нгг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'2019'!$A$1:$IL$78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'2019'!олло</definedName>
    <definedName name="олло">[0]!олло</definedName>
    <definedName name="олс" localSheetId="0">'2019'!олс</definedName>
    <definedName name="олс">[0]!олс</definedName>
    <definedName name="ооо" localSheetId="0">'2019'!ооо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 localSheetId="0">'2019'!отпуск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>#REF!</definedName>
    <definedName name="план56" localSheetId="0">'2019'!план56</definedName>
    <definedName name="план56">[0]!план56</definedName>
    <definedName name="ПМС" localSheetId="0">'2019'!ПМС</definedName>
    <definedName name="ПМС">[0]!ПМС</definedName>
    <definedName name="ПМС1" localSheetId="0">'2019'!ПМС1</definedName>
    <definedName name="ПМС1">[0]!ПМС1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ппп" localSheetId="0">'2019'!пппп</definedName>
    <definedName name="пппп">[0]!пппп</definedName>
    <definedName name="пр" localSheetId="0">'2019'!пр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" localSheetId="0">'2019'!р</definedName>
    <definedName name="р">[0]!р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'2019'!рсср</definedName>
    <definedName name="рсср">[0]!рсср</definedName>
    <definedName name="с" localSheetId="0">'2019'!с</definedName>
    <definedName name="с">[0]!с</definedName>
    <definedName name="с1" localSheetId="0">'2019'!с1</definedName>
    <definedName name="с1">[0]!с1</definedName>
    <definedName name="сваеррта" localSheetId="0">'2019'!сваеррта</definedName>
    <definedName name="сваеррта">[0]!сваеррта</definedName>
    <definedName name="свмпвппв" localSheetId="0">'2019'!свмпвппв</definedName>
    <definedName name="свмпвппв">[0]!свмпвппв</definedName>
    <definedName name="себестоимость2" localSheetId="0">'2019'!себестоимость2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 localSheetId="0">'2019'!ск</definedName>
    <definedName name="ск">[0]!ск</definedName>
    <definedName name="сокращение" localSheetId="0">'2019'!сокращение</definedName>
    <definedName name="сокращение">[0]!сокращение</definedName>
    <definedName name="сомп" localSheetId="0">'2019'!сомп</definedName>
    <definedName name="сомп">[0]!сомп</definedName>
    <definedName name="сомпас" localSheetId="0">'2019'!сомпас</definedName>
    <definedName name="сомпас">[0]!сомпас</definedName>
    <definedName name="сс" localSheetId="0">'2019'!сс</definedName>
    <definedName name="сс">[0]!сс</definedName>
    <definedName name="сссс" localSheetId="0">'2019'!сссс</definedName>
    <definedName name="сссс">[0]!сссс</definedName>
    <definedName name="ссы" localSheetId="0">'2019'!ссы</definedName>
    <definedName name="ссы">[0]!ссы</definedName>
    <definedName name="ссы2" localSheetId="0">'2019'!ссы2</definedName>
    <definedName name="ссы2">[0]!ссы2</definedName>
    <definedName name="Статья" localSheetId="0">#REF!</definedName>
    <definedName name="Статья">#REF!</definedName>
    <definedName name="т" localSheetId="0">'2019'!т</definedName>
    <definedName name="т">[0]!т</definedName>
    <definedName name="таня" localSheetId="0">'2019'!таня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'2019'!тепло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'2019'!ть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'2019'!у</definedName>
    <definedName name="у">[0]!у</definedName>
    <definedName name="у1" localSheetId="0">'2019'!у1</definedName>
    <definedName name="у1">[0]!у1</definedName>
    <definedName name="ук" localSheetId="0">'2019'!ук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'2019'!уу</definedName>
    <definedName name="уу">[0]!уу</definedName>
    <definedName name="УФ" localSheetId="0">'2019'!УФ</definedName>
    <definedName name="УФ">[0]!УФ</definedName>
    <definedName name="уыукпе" localSheetId="0">'2019'!уыукпе</definedName>
    <definedName name="уыукпе">[0]!уыукпе</definedName>
    <definedName name="фам" localSheetId="0">'2019'!фам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рма" localSheetId="0">'2019'!Форма</definedName>
    <definedName name="Форма">[0]!Форма</definedName>
    <definedName name="фыаспит" localSheetId="0">'2019'!фыаспит</definedName>
    <definedName name="фыаспит">[0]!фыаспит</definedName>
    <definedName name="ц" localSheetId="0">'2019'!ц</definedName>
    <definedName name="ц">[0]!ц</definedName>
    <definedName name="ц1" localSheetId="0">'2019'!ц1</definedName>
    <definedName name="ц1">[0]!ц1</definedName>
    <definedName name="цу" localSheetId="0">'2019'!цу</definedName>
    <definedName name="цу">[0]!цу</definedName>
    <definedName name="цуа" localSheetId="0">'2019'!цуа</definedName>
    <definedName name="цуа">[0]!цуа</definedName>
    <definedName name="черновик" localSheetId="0">'2019'!черновик</definedName>
    <definedName name="черновик">[0]!черновик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 localSheetId="0">'2019'!щ</definedName>
    <definedName name="щ">[0]!щ</definedName>
    <definedName name="ыаппр" localSheetId="0">'2019'!ыаппр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'2019'!ыаупп</definedName>
    <definedName name="ыаупп">[0]!ыаупп</definedName>
    <definedName name="ыаыыа" localSheetId="0">'2019'!ыаыыа</definedName>
    <definedName name="ыаыыа">[0]!ыаыыа</definedName>
    <definedName name="ыв" localSheetId="0">'2019'!ыв</definedName>
    <definedName name="ыв">[0]!ыв</definedName>
    <definedName name="ывпкывк" localSheetId="0">'2019'!ывпкывк</definedName>
    <definedName name="ывпкывк">[0]!ывпкывк</definedName>
    <definedName name="ывпмьпь" localSheetId="0">'2019'!ывпмьпь</definedName>
    <definedName name="ывпмьпь">[0]!ывпмьпь</definedName>
    <definedName name="ымпы" localSheetId="0">'2019'!ымпы</definedName>
    <definedName name="ымпы">[0]!ымпы</definedName>
    <definedName name="ыпр" localSheetId="0">'2019'!ыпр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'2019'!ыфса</definedName>
    <definedName name="ыфса">[0]!ыфса</definedName>
    <definedName name="ыыыы" localSheetId="0">'2019'!ыыыы</definedName>
    <definedName name="ыыыы">[0]!ыыыы</definedName>
    <definedName name="ю" localSheetId="0">'2019'!ю</definedName>
    <definedName name="ю">[0]!ю</definedName>
    <definedName name="ююююююю" localSheetId="0">'2019'!ююююююю</definedName>
    <definedName name="ююююююю">[0]!ююююююю</definedName>
    <definedName name="я" localSheetId="0">'2019'!я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'2019'!яя</definedName>
    <definedName name="яя">[0]!яя</definedName>
    <definedName name="яяя" localSheetId="0">'2019'!яяя</definedName>
    <definedName name="яяя">[0]!яяя</definedName>
  </definedNames>
  <calcPr fullCalcOnLoad="1" fullPrecision="0" iterate="1" iterateCount="1000" iterateDelta="0.00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P48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электроэнергия на хоз. нужды
</t>
        </r>
      </text>
    </comment>
    <comment ref="EZ18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Доходы - потери - МРСК</t>
        </r>
      </text>
    </comment>
  </commentList>
</comments>
</file>

<file path=xl/sharedStrings.xml><?xml version="1.0" encoding="utf-8"?>
<sst xmlns="http://schemas.openxmlformats.org/spreadsheetml/2006/main" count="227" uniqueCount="144">
  <si>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</si>
  <si>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</si>
  <si>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</si>
  <si>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</si>
  <si>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</si>
  <si>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</si>
  <si>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</si>
  <si>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</si>
  <si>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МУП Шушенского района "Тепловые и электрические сети"</t>
  </si>
  <si>
    <t>ИНН:</t>
  </si>
  <si>
    <t>2442000890</t>
  </si>
  <si>
    <t>КПП:</t>
  </si>
  <si>
    <t>244201001</t>
  </si>
  <si>
    <t>Долгосрочный период регулирования:</t>
  </si>
  <si>
    <t>-</t>
  </si>
  <si>
    <t xml:space="preserve"> гг.</t>
  </si>
  <si>
    <t>отклонения</t>
  </si>
  <si>
    <t>№ п/п</t>
  </si>
  <si>
    <t>Показатель</t>
  </si>
  <si>
    <t>Ед. изм.</t>
  </si>
  <si>
    <t>2012 Год</t>
  </si>
  <si>
    <t>Примечание ***</t>
  </si>
  <si>
    <t>2013 Год</t>
  </si>
  <si>
    <t>план *</t>
  </si>
  <si>
    <t>факт **</t>
  </si>
  <si>
    <t>I</t>
  </si>
  <si>
    <t>Структура затрат</t>
  </si>
  <si>
    <t>х</t>
  </si>
  <si>
    <t>1</t>
  </si>
  <si>
    <t>тыс. руб.</t>
  </si>
  <si>
    <t xml:space="preserve">Фактические потери превышают плановые на 4,8 млн. руб., недополучена прибыль в размере 6,7 млн. руб. </t>
  </si>
  <si>
    <t>1.1</t>
  </si>
  <si>
    <t>Подконтрольные расходы, всего</t>
  </si>
  <si>
    <t>1.1.1</t>
  </si>
  <si>
    <t>Материальные расходы, всего</t>
  </si>
  <si>
    <t>недостаток средств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</si>
  <si>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</si>
  <si>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</si>
  <si>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</si>
  <si>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</si>
  <si>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</si>
  <si>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</si>
  <si>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</si>
  <si>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</si>
  <si>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</si>
  <si>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</si>
  <si>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фактическая потребность выше плановой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</si>
  <si>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</si>
  <si>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</si>
  <si>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</si>
  <si>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</si>
  <si>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</si>
  <si>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</si>
  <si>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</si>
  <si>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</si>
  <si>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</si>
  <si>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</si>
  <si>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</si>
  <si>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</si>
  <si>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</si>
  <si>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</si>
  <si>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</si>
  <si>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</si>
  <si>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</si>
  <si>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</si>
  <si>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</si>
  <si>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</si>
  <si>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</si>
  <si>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</si>
  <si>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</si>
  <si>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</si>
  <si>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</si>
  <si>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</si>
  <si>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</si>
  <si>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</si>
  <si>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</si>
  <si>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</si>
  <si>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</si>
  <si>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</si>
  <si>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</si>
  <si>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</si>
  <si>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</si>
  <si>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</si>
  <si>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</si>
  <si>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</si>
  <si>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</si>
  <si>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</si>
  <si>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</si>
  <si>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</si>
  <si>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</si>
  <si>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</si>
  <si>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</si>
  <si>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</si>
  <si>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</si>
  <si>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фактический объем потерь выше планового, фактическая нерегулируемая цена на оплату нормативных потерь выше плановой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</si>
  <si>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</si>
  <si>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</si>
  <si>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</si>
  <si>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</si>
  <si>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</si>
  <si>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</si>
  <si>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</si>
  <si>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</si>
  <si>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</si>
  <si>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</si>
  <si>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</si>
  <si>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</si>
  <si>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</si>
  <si>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</si>
  <si>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</si>
  <si>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</si>
  <si>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</si>
  <si>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</si>
  <si>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</si>
  <si>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</si>
  <si>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</si>
  <si>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</si>
  <si>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</si>
  <si>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</si>
  <si>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</si>
  <si>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</si>
  <si>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</si>
  <si>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</si>
  <si>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</si>
  <si>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</si>
  <si>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</si>
  <si>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</si>
  <si>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</si>
  <si>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</si>
  <si>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</si>
  <si>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</si>
  <si>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Директор МУП ШТЭС                                                      А.П. Щербаков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</si>
  <si>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</si>
  <si>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</si>
  <si>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</si>
  <si>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</si>
  <si>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</si>
  <si>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Необходимая валовая выручка на содержание по одноставочному тарифу</t>
  </si>
  <si>
    <t>2016</t>
  </si>
  <si>
    <t>2020</t>
  </si>
  <si>
    <t>прочие налоги, в т.ч.</t>
  </si>
  <si>
    <t>налог на имущество</t>
  </si>
  <si>
    <t>транспортный налог</t>
  </si>
  <si>
    <t>2019 Год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</si>
</sst>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0"/>
    <numFmt numFmtId="175" formatCode="#,##0.0"/>
    <numFmt numFmtId="176" formatCode="General_)"/>
    <numFmt numFmtId="177" formatCode="#,##0.00_р_."/>
    <numFmt numFmtId="178" formatCode="0.00000000"/>
    <numFmt numFmtId="179" formatCode="0.000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%"/>
    <numFmt numFmtId="189" formatCode="0.000%"/>
    <numFmt numFmtId="190" formatCode="&quot;$&quot;#,##0_);[Red]\(&quot;$&quot;#,##0\)"/>
    <numFmt numFmtId="191" formatCode="_(* #,##0.00_);_(* \(#,##0.0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_);_(* \(#,##0\);_(* &quot;-&quot;??_);_(@_)"/>
    <numFmt numFmtId="195" formatCode="_(* #,##0.00000_);_(* \(#,##0.00000\);_(* &quot;-&quot;??_);_(@_)"/>
    <numFmt numFmtId="196" formatCode="_-* #,##0_р_._-;\-* #,##0_р_._-;_-* &quot;-&quot;??_р_._-;_-@_-"/>
    <numFmt numFmtId="197" formatCode="0.0%_);\(0.0%\)"/>
    <numFmt numFmtId="198" formatCode="#,##0_);[Red]\(#,##0\)"/>
    <numFmt numFmtId="199" formatCode="_-* #,##0&quot;đ.&quot;_-;\-* #,##0&quot;đ.&quot;_-;_-* &quot;-&quot;&quot;đ.&quot;_-;_-@_-"/>
    <numFmt numFmtId="200" formatCode="_-* #,##0.00&quot;đ.&quot;_-;\-* #,##0.00&quot;đ.&quot;_-;_-* &quot;-&quot;??&quot;đ.&quot;_-;_-@_-"/>
    <numFmt numFmtId="201" formatCode="_-* #,##0_$_-;\-* #,##0_$_-;_-* &quot;-&quot;_$_-;_-@_-"/>
    <numFmt numFmtId="202" formatCode="_-* #,##0.00_$_-;\-* #,##0.00_$_-;_-* &quot;-&quot;??_$_-;_-@_-"/>
    <numFmt numFmtId="203" formatCode="_-* #,##0.00&quot;$&quot;_-;\-* #,##0.00&quot;$&quot;_-;_-* &quot;-&quot;??&quot;$&quot;_-;_-@_-"/>
    <numFmt numFmtId="204" formatCode="\$#,##0\ ;\(\$#,##0\)"/>
    <numFmt numFmtId="205" formatCode="_-* #,##0.00[$€-1]_-;\-* #,##0.00[$€-1]_-;_-* &quot;-&quot;??[$€-1]_-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</numFmts>
  <fonts count="65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1" fillId="0" borderId="0">
      <alignment vertical="top"/>
      <protection/>
    </xf>
    <xf numFmtId="188" fontId="2" fillId="0" borderId="0">
      <alignment vertical="top"/>
      <protection/>
    </xf>
    <xf numFmtId="197" fontId="2" fillId="2" borderId="0">
      <alignment vertical="top"/>
      <protection/>
    </xf>
    <xf numFmtId="188" fontId="2" fillId="3" borderId="0">
      <alignment vertical="top"/>
      <protection/>
    </xf>
    <xf numFmtId="198" fontId="1" fillId="0" borderId="0">
      <alignment vertical="top"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2">
      <alignment/>
      <protection locked="0"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6" fontId="14" fillId="7" borderId="2">
      <alignment/>
      <protection/>
    </xf>
    <xf numFmtId="190" fontId="15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98" fontId="17" fillId="0" borderId="0">
      <alignment vertical="top"/>
      <protection/>
    </xf>
    <xf numFmtId="20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98" fontId="25" fillId="0" borderId="0">
      <alignment vertical="top"/>
      <protection/>
    </xf>
    <xf numFmtId="176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198" fontId="2" fillId="0" borderId="0">
      <alignment vertical="top"/>
      <protection/>
    </xf>
    <xf numFmtId="198" fontId="2" fillId="2" borderId="0">
      <alignment vertical="top"/>
      <protection/>
    </xf>
    <xf numFmtId="206" fontId="2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198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6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76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0" fillId="3" borderId="0" applyFill="0">
      <alignment wrapText="1"/>
      <protection/>
    </xf>
    <xf numFmtId="0" fontId="51" fillId="0" borderId="0">
      <alignment horizontal="center" vertical="top" wrapText="1"/>
      <protection/>
    </xf>
    <xf numFmtId="0" fontId="52" fillId="0" borderId="0">
      <alignment horizontal="centerContinuous" vertical="center"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3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/>
      <protection/>
    </xf>
    <xf numFmtId="198" fontId="1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0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75" fontId="0" fillId="0" borderId="14" applyFont="0" applyFill="0" applyBorder="0" applyProtection="0">
      <alignment horizontal="center" vertical="center"/>
    </xf>
    <xf numFmtId="170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02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18" xfId="0" applyFont="1" applyBorder="1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2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2" fontId="57" fillId="0" borderId="14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2" fontId="57" fillId="0" borderId="14" xfId="0" applyNumberFormat="1" applyFont="1" applyFill="1" applyBorder="1" applyAlignment="1">
      <alignment/>
    </xf>
    <xf numFmtId="1" fontId="57" fillId="0" borderId="14" xfId="0" applyNumberFormat="1" applyFont="1" applyFill="1" applyBorder="1" applyAlignment="1">
      <alignment/>
    </xf>
    <xf numFmtId="0" fontId="57" fillId="0" borderId="14" xfId="0" applyFont="1" applyBorder="1" applyAlignment="1">
      <alignment/>
    </xf>
    <xf numFmtId="2" fontId="61" fillId="0" borderId="0" xfId="0" applyNumberFormat="1" applyFont="1" applyAlignment="1">
      <alignment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61" fillId="0" borderId="19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justify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173" fontId="57" fillId="0" borderId="19" xfId="0" applyNumberFormat="1" applyFont="1" applyFill="1" applyBorder="1" applyAlignment="1">
      <alignment horizontal="center" vertical="center"/>
    </xf>
    <xf numFmtId="173" fontId="57" fillId="0" borderId="21" xfId="0" applyNumberFormat="1" applyFont="1" applyFill="1" applyBorder="1" applyAlignment="1">
      <alignment horizontal="center" vertical="center"/>
    </xf>
    <xf numFmtId="173" fontId="57" fillId="0" borderId="20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4" fontId="57" fillId="0" borderId="19" xfId="0" applyNumberFormat="1" applyFont="1" applyFill="1" applyBorder="1" applyAlignment="1">
      <alignment horizontal="center" vertical="center"/>
    </xf>
    <xf numFmtId="4" fontId="57" fillId="0" borderId="21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left" vertical="center" wrapText="1"/>
    </xf>
    <xf numFmtId="1" fontId="57" fillId="0" borderId="19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justify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177" fontId="57" fillId="0" borderId="19" xfId="0" applyNumberFormat="1" applyFont="1" applyFill="1" applyBorder="1" applyAlignment="1">
      <alignment horizontal="center" vertical="center"/>
    </xf>
    <xf numFmtId="177" fontId="57" fillId="0" borderId="21" xfId="0" applyNumberFormat="1" applyFont="1" applyFill="1" applyBorder="1" applyAlignment="1">
      <alignment horizontal="center" vertical="center"/>
    </xf>
    <xf numFmtId="177" fontId="57" fillId="0" borderId="2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61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/>
    </xf>
    <xf numFmtId="49" fontId="58" fillId="0" borderId="18" xfId="0" applyNumberFormat="1" applyFont="1" applyBorder="1" applyAlignment="1">
      <alignment horizont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49" fontId="58" fillId="0" borderId="18" xfId="0" applyNumberFormat="1" applyFont="1" applyBorder="1" applyAlignment="1">
      <alignment horizontal="left"/>
    </xf>
    <xf numFmtId="49" fontId="58" fillId="0" borderId="21" xfId="0" applyNumberFormat="1" applyFont="1" applyBorder="1" applyAlignment="1">
      <alignment horizontal="left"/>
    </xf>
  </cellXfs>
  <cellStyles count="232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и наименования показателей" xfId="197"/>
    <cellStyle name="Мой заголовок" xfId="198"/>
    <cellStyle name="Мой заголовок листа" xfId="199"/>
    <cellStyle name="Название" xfId="200"/>
    <cellStyle name="Нейтральный" xfId="201"/>
    <cellStyle name="Обычный 2" xfId="202"/>
    <cellStyle name="Обычный 2 2" xfId="203"/>
    <cellStyle name="Обычный 2_наш последний RAB (28.09.10)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Followed Hyperlink" xfId="211"/>
    <cellStyle name="Плохой" xfId="212"/>
    <cellStyle name="По центру с переносом" xfId="213"/>
    <cellStyle name="По ширине с переносом" xfId="214"/>
    <cellStyle name="Поле ввода" xfId="215"/>
    <cellStyle name="Пояснение" xfId="216"/>
    <cellStyle name="Примечание" xfId="217"/>
    <cellStyle name="Percent" xfId="218"/>
    <cellStyle name="Процентный 2" xfId="219"/>
    <cellStyle name="Процентный 2 2" xfId="220"/>
    <cellStyle name="Процентный 2 3" xfId="221"/>
    <cellStyle name="Процентный 3" xfId="222"/>
    <cellStyle name="Процентный 5" xfId="223"/>
    <cellStyle name="Связанная ячейка" xfId="224"/>
    <cellStyle name="Стиль 1" xfId="225"/>
    <cellStyle name="Стиль 1 2" xfId="226"/>
    <cellStyle name="ТЕКСТ" xfId="227"/>
    <cellStyle name="Текст предупреждения" xfId="228"/>
    <cellStyle name="Текстовый" xfId="229"/>
    <cellStyle name="Тысячи [0]_22гк" xfId="230"/>
    <cellStyle name="Тысячи_22гк" xfId="231"/>
    <cellStyle name="Comma" xfId="232"/>
    <cellStyle name="Comma [0]" xfId="233"/>
    <cellStyle name="Финансовый 2" xfId="234"/>
    <cellStyle name="Финансовый 3" xfId="235"/>
    <cellStyle name="Финансовый 4" xfId="236"/>
    <cellStyle name="Формула" xfId="237"/>
    <cellStyle name="Формула 2" xfId="238"/>
    <cellStyle name="Формула_A РТ 2009 Рязаньэнерго" xfId="239"/>
    <cellStyle name="ФормулаВБ" xfId="240"/>
    <cellStyle name="ФормулаНаКонтроль" xfId="241"/>
    <cellStyle name="Хороший" xfId="242"/>
    <cellStyle name="Цифры по центру с десятыми" xfId="243"/>
    <cellStyle name="Џђћ–…ќ’ќ›‰" xfId="244"/>
    <cellStyle name="Шапка таблицы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Documents%20and%20Settings\Admin\&#1052;&#1086;&#1080;%20&#1076;&#1086;&#1082;&#1091;&#1084;&#1077;&#1085;&#1090;&#1099;\&#1057;&#1042;&#1045;&#1058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6%20&#1075;&#1086;&#1076;\&#1055;&#1088;&#1080;&#1083;&#1086;&#1078;&#1077;&#1085;&#1080;&#1103;%201,2,3,4%20&#1086;&#1090;%2024.10.2014&#1075;.%20&#166;%201831-&#1101;.%20&#1076;&#1077;&#1083;&#1072;&#1083;&#1072;%20&#1087;&#1086;%20&#1082;&#1086;&#1085;&#1094;&#1091;%20&#1087;&#1077;&#1088;&#1080;&#1086;&#1076;&#1072;%20&#1088;&#1077;&#1075;&#1091;&#1083;&#1080;&#1088;&#1086;&#1074;&#1072;&#1085;&#1080;&#1103;%20&#1087;&#1072;&#1082;&#1077;&#1090;%20&#8470;%202%20&#1076;&#1083;&#1103;%20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Лист1"/>
      <sheetName val="РЭК на 2014 2015"/>
      <sheetName val="Приложение 1"/>
      <sheetName val="Приложение 2 2012"/>
      <sheetName val="Приложение 2 2013"/>
      <sheetName val="Приложение 2 2014"/>
      <sheetName val="Приложение 3"/>
      <sheetName val="Приложение 4"/>
    </sheetNames>
    <sheetDataSet>
      <sheetData sheetId="2">
        <row r="12">
          <cell r="D12">
            <v>3465.05</v>
          </cell>
          <cell r="H12">
            <v>3673.95</v>
          </cell>
        </row>
        <row r="13">
          <cell r="D13">
            <v>55.7</v>
          </cell>
          <cell r="H13">
            <v>59.06</v>
          </cell>
        </row>
        <row r="15">
          <cell r="D15">
            <v>2342.62</v>
          </cell>
          <cell r="H15">
            <v>2483.86</v>
          </cell>
        </row>
        <row r="19">
          <cell r="D19">
            <v>11909.22</v>
          </cell>
          <cell r="H19">
            <v>12627.22</v>
          </cell>
        </row>
        <row r="21">
          <cell r="D21">
            <v>3596.5844399999996</v>
          </cell>
          <cell r="H21">
            <v>3813.42044</v>
          </cell>
        </row>
        <row r="23">
          <cell r="D23">
            <v>712</v>
          </cell>
          <cell r="H23">
            <v>6235.04</v>
          </cell>
        </row>
        <row r="32">
          <cell r="D32">
            <v>3</v>
          </cell>
          <cell r="H32">
            <v>9.46</v>
          </cell>
        </row>
        <row r="60">
          <cell r="D60" t="str">
            <v>4191,16</v>
          </cell>
          <cell r="H60">
            <v>4852.24</v>
          </cell>
        </row>
        <row r="61">
          <cell r="D61" t="str">
            <v>256,4</v>
          </cell>
          <cell r="H61">
            <v>271.86</v>
          </cell>
        </row>
        <row r="64">
          <cell r="D64" t="str">
            <v>1193,84</v>
          </cell>
          <cell r="H64">
            <v>1367.9125000000001</v>
          </cell>
        </row>
        <row r="65">
          <cell r="D65" t="str">
            <v>83,29</v>
          </cell>
          <cell r="H65">
            <v>293.76</v>
          </cell>
        </row>
        <row r="70">
          <cell r="D70">
            <v>2153.04</v>
          </cell>
          <cell r="H70">
            <v>0</v>
          </cell>
        </row>
        <row r="71">
          <cell r="D71">
            <v>40165.284439999996</v>
          </cell>
          <cell r="H71">
            <v>46500.63294</v>
          </cell>
        </row>
        <row r="89">
          <cell r="D89">
            <v>5807.84</v>
          </cell>
          <cell r="H89">
            <v>5818.69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M130"/>
  <sheetViews>
    <sheetView tabSelected="1" view="pageBreakPreview" zoomScaleSheetLayoutView="100" zoomScalePageLayoutView="0" workbookViewId="0" topLeftCell="A1">
      <selection activeCell="EZ59" sqref="EZ59:FI59"/>
    </sheetView>
  </sheetViews>
  <sheetFormatPr defaultColWidth="0" defaultRowHeight="15" customHeight="1"/>
  <cols>
    <col min="1" max="71" width="0.875" style="2" customWidth="1"/>
    <col min="72" max="145" width="0" style="2" hidden="1" customWidth="1"/>
    <col min="146" max="182" width="0.875" style="2" customWidth="1"/>
    <col min="183" max="183" width="11.625" style="2" hidden="1" customWidth="1"/>
    <col min="184" max="184" width="9.625" style="2" hidden="1" customWidth="1"/>
    <col min="185" max="185" width="10.00390625" style="2" hidden="1" customWidth="1"/>
    <col min="186" max="191" width="0.875" style="2" hidden="1" customWidth="1"/>
    <col min="192" max="192" width="12.875" style="2" hidden="1" customWidth="1"/>
    <col min="193" max="242" width="0.875" style="2" hidden="1" customWidth="1"/>
    <col min="243" max="243" width="0.5" style="2" customWidth="1"/>
    <col min="244" max="244" width="0.875" style="2" hidden="1" customWidth="1"/>
    <col min="245" max="245" width="17.50390625" style="2" hidden="1" customWidth="1"/>
    <col min="246" max="246" width="15.375" style="2" hidden="1" customWidth="1"/>
    <col min="247" max="247" width="17.875" style="2" hidden="1" customWidth="1"/>
    <col min="248" max="252" width="0.875" style="2" hidden="1" customWidth="1"/>
    <col min="253" max="16384" width="0" style="2" hidden="1" customWidth="1"/>
  </cols>
  <sheetData>
    <row r="1" s="1" customFormat="1" ht="12" customHeight="1">
      <c r="BO1" s="1" t="s">
        <v>0</v>
      </c>
    </row>
    <row r="2" s="1" customFormat="1" ht="12" customHeight="1">
      <c r="BO2" s="1" t="s">
        <v>1</v>
      </c>
    </row>
    <row r="3" s="1" customFormat="1" ht="12" customHeight="1">
      <c r="BO3" s="1" t="s">
        <v>2</v>
      </c>
    </row>
    <row r="4" ht="21" customHeight="1"/>
    <row r="5" spans="1:182" s="3" customFormat="1" ht="14.25" customHeight="1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</row>
    <row r="6" spans="1:182" s="3" customFormat="1" ht="14.25" customHeight="1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</row>
    <row r="7" spans="1:182" s="3" customFormat="1" ht="14.25" customHeight="1">
      <c r="A7" s="99" t="s">
        <v>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</row>
    <row r="8" spans="1:182" s="3" customFormat="1" ht="14.25" customHeight="1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</row>
    <row r="9" ht="21" customHeight="1"/>
    <row r="10" spans="3:87" ht="15">
      <c r="C10" s="4" t="s">
        <v>7</v>
      </c>
      <c r="D10" s="4"/>
      <c r="AG10" s="5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3:66" ht="15">
      <c r="C11" s="4" t="s">
        <v>9</v>
      </c>
      <c r="D11" s="4"/>
      <c r="J11" s="100" t="s">
        <v>10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3:66" ht="15">
      <c r="C12" s="4" t="s">
        <v>11</v>
      </c>
      <c r="D12" s="4"/>
      <c r="J12" s="101" t="s">
        <v>12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</row>
    <row r="13" spans="3:61" ht="15">
      <c r="C13" s="4" t="s">
        <v>13</v>
      </c>
      <c r="D13" s="4"/>
      <c r="AQ13" s="92" t="s">
        <v>138</v>
      </c>
      <c r="AR13" s="92"/>
      <c r="AS13" s="92"/>
      <c r="AT13" s="92"/>
      <c r="AU13" s="92"/>
      <c r="AV13" s="92"/>
      <c r="AW13" s="92"/>
      <c r="AX13" s="92"/>
      <c r="AY13" s="91" t="s">
        <v>14</v>
      </c>
      <c r="AZ13" s="91"/>
      <c r="BA13" s="92" t="s">
        <v>139</v>
      </c>
      <c r="BB13" s="92"/>
      <c r="BC13" s="92"/>
      <c r="BD13" s="92"/>
      <c r="BE13" s="92"/>
      <c r="BF13" s="92"/>
      <c r="BG13" s="92"/>
      <c r="BH13" s="92"/>
      <c r="BI13" s="2" t="s">
        <v>15</v>
      </c>
    </row>
    <row r="14" ht="15" customHeight="1">
      <c r="GA14" s="6" t="s">
        <v>16</v>
      </c>
    </row>
    <row r="15" spans="1:182" s="6" customFormat="1" ht="13.5">
      <c r="A15" s="85" t="s">
        <v>17</v>
      </c>
      <c r="B15" s="93"/>
      <c r="C15" s="93"/>
      <c r="D15" s="93"/>
      <c r="E15" s="93"/>
      <c r="F15" s="93"/>
      <c r="G15" s="93"/>
      <c r="H15" s="93"/>
      <c r="I15" s="94"/>
      <c r="J15" s="98" t="s">
        <v>18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4"/>
      <c r="BI15" s="85" t="s">
        <v>19</v>
      </c>
      <c r="BJ15" s="93"/>
      <c r="BK15" s="93"/>
      <c r="BL15" s="93"/>
      <c r="BM15" s="93"/>
      <c r="BN15" s="93"/>
      <c r="BO15" s="93"/>
      <c r="BP15" s="93"/>
      <c r="BQ15" s="93"/>
      <c r="BR15" s="93"/>
      <c r="BS15" s="94"/>
      <c r="BT15" s="44" t="s">
        <v>20</v>
      </c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6"/>
      <c r="CN15" s="85" t="s">
        <v>21</v>
      </c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  <c r="DE15" s="44" t="s">
        <v>22</v>
      </c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85" t="s">
        <v>21</v>
      </c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7"/>
      <c r="EP15" s="44" t="s">
        <v>143</v>
      </c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6"/>
      <c r="FJ15" s="85" t="s">
        <v>21</v>
      </c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7"/>
    </row>
    <row r="16" spans="1:185" s="6" customFormat="1" ht="13.5">
      <c r="A16" s="95"/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7"/>
      <c r="BI16" s="95"/>
      <c r="BJ16" s="96"/>
      <c r="BK16" s="96"/>
      <c r="BL16" s="96"/>
      <c r="BM16" s="96"/>
      <c r="BN16" s="96"/>
      <c r="BO16" s="96"/>
      <c r="BP16" s="96"/>
      <c r="BQ16" s="96"/>
      <c r="BR16" s="96"/>
      <c r="BS16" s="97"/>
      <c r="BT16" s="44" t="s">
        <v>23</v>
      </c>
      <c r="BU16" s="45"/>
      <c r="BV16" s="45"/>
      <c r="BW16" s="45"/>
      <c r="BX16" s="45"/>
      <c r="BY16" s="45"/>
      <c r="BZ16" s="45"/>
      <c r="CA16" s="45"/>
      <c r="CB16" s="45"/>
      <c r="CC16" s="46"/>
      <c r="CD16" s="44" t="s">
        <v>24</v>
      </c>
      <c r="CE16" s="45"/>
      <c r="CF16" s="45"/>
      <c r="CG16" s="45"/>
      <c r="CH16" s="45"/>
      <c r="CI16" s="45"/>
      <c r="CJ16" s="45"/>
      <c r="CK16" s="45"/>
      <c r="CL16" s="45"/>
      <c r="CM16" s="46"/>
      <c r="CN16" s="88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  <c r="DE16" s="44" t="s">
        <v>23</v>
      </c>
      <c r="DF16" s="45"/>
      <c r="DG16" s="45"/>
      <c r="DH16" s="45"/>
      <c r="DI16" s="45"/>
      <c r="DJ16" s="45"/>
      <c r="DK16" s="45"/>
      <c r="DL16" s="45"/>
      <c r="DM16" s="45"/>
      <c r="DN16" s="46"/>
      <c r="DO16" s="44" t="s">
        <v>24</v>
      </c>
      <c r="DP16" s="45"/>
      <c r="DQ16" s="45"/>
      <c r="DR16" s="45"/>
      <c r="DS16" s="45"/>
      <c r="DT16" s="45"/>
      <c r="DU16" s="45"/>
      <c r="DV16" s="45"/>
      <c r="DW16" s="45"/>
      <c r="DX16" s="46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90"/>
      <c r="EP16" s="44" t="s">
        <v>23</v>
      </c>
      <c r="EQ16" s="45"/>
      <c r="ER16" s="45"/>
      <c r="ES16" s="45"/>
      <c r="ET16" s="45"/>
      <c r="EU16" s="45"/>
      <c r="EV16" s="45"/>
      <c r="EW16" s="45"/>
      <c r="EX16" s="45"/>
      <c r="EY16" s="46"/>
      <c r="EZ16" s="44" t="s">
        <v>24</v>
      </c>
      <c r="FA16" s="45"/>
      <c r="FB16" s="45"/>
      <c r="FC16" s="45"/>
      <c r="FD16" s="45"/>
      <c r="FE16" s="45"/>
      <c r="FF16" s="45"/>
      <c r="FG16" s="45"/>
      <c r="FH16" s="45"/>
      <c r="FI16" s="46"/>
      <c r="FJ16" s="88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90"/>
      <c r="GA16" s="8">
        <v>2012</v>
      </c>
      <c r="GB16" s="8">
        <v>2013</v>
      </c>
      <c r="GC16" s="8">
        <v>2014</v>
      </c>
    </row>
    <row r="17" spans="1:185" s="6" customFormat="1" ht="15" customHeight="1">
      <c r="A17" s="81" t="s">
        <v>25</v>
      </c>
      <c r="B17" s="82"/>
      <c r="C17" s="82"/>
      <c r="D17" s="82"/>
      <c r="E17" s="82"/>
      <c r="F17" s="82"/>
      <c r="G17" s="82"/>
      <c r="H17" s="82"/>
      <c r="I17" s="83"/>
      <c r="J17" s="7"/>
      <c r="K17" s="84" t="s">
        <v>26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9"/>
      <c r="BI17" s="44" t="s">
        <v>27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6"/>
      <c r="BT17" s="44" t="s">
        <v>27</v>
      </c>
      <c r="BU17" s="45"/>
      <c r="BV17" s="45"/>
      <c r="BW17" s="45"/>
      <c r="BX17" s="45"/>
      <c r="BY17" s="45"/>
      <c r="BZ17" s="45"/>
      <c r="CA17" s="45"/>
      <c r="CB17" s="45"/>
      <c r="CC17" s="46"/>
      <c r="CD17" s="44" t="s">
        <v>27</v>
      </c>
      <c r="CE17" s="45"/>
      <c r="CF17" s="45"/>
      <c r="CG17" s="45"/>
      <c r="CH17" s="45"/>
      <c r="CI17" s="45"/>
      <c r="CJ17" s="45"/>
      <c r="CK17" s="45"/>
      <c r="CL17" s="45"/>
      <c r="CM17" s="46"/>
      <c r="CN17" s="75" t="s">
        <v>27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  <c r="DE17" s="44" t="s">
        <v>27</v>
      </c>
      <c r="DF17" s="45"/>
      <c r="DG17" s="45"/>
      <c r="DH17" s="45"/>
      <c r="DI17" s="45"/>
      <c r="DJ17" s="45"/>
      <c r="DK17" s="45"/>
      <c r="DL17" s="45"/>
      <c r="DM17" s="45"/>
      <c r="DN17" s="46"/>
      <c r="DO17" s="44" t="s">
        <v>27</v>
      </c>
      <c r="DP17" s="45"/>
      <c r="DQ17" s="45"/>
      <c r="DR17" s="45"/>
      <c r="DS17" s="45"/>
      <c r="DT17" s="45"/>
      <c r="DU17" s="45"/>
      <c r="DV17" s="45"/>
      <c r="DW17" s="45"/>
      <c r="DX17" s="46"/>
      <c r="DY17" s="75" t="s">
        <v>27</v>
      </c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7"/>
      <c r="EP17" s="44" t="s">
        <v>27</v>
      </c>
      <c r="EQ17" s="45"/>
      <c r="ER17" s="45"/>
      <c r="ES17" s="45"/>
      <c r="ET17" s="45"/>
      <c r="EU17" s="45"/>
      <c r="EV17" s="45"/>
      <c r="EW17" s="45"/>
      <c r="EX17" s="45"/>
      <c r="EY17" s="46"/>
      <c r="EZ17" s="44" t="s">
        <v>27</v>
      </c>
      <c r="FA17" s="45"/>
      <c r="FB17" s="45"/>
      <c r="FC17" s="45"/>
      <c r="FD17" s="45"/>
      <c r="FE17" s="45"/>
      <c r="FF17" s="45"/>
      <c r="FG17" s="45"/>
      <c r="FH17" s="45"/>
      <c r="FI17" s="46"/>
      <c r="FJ17" s="75" t="s">
        <v>27</v>
      </c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7"/>
      <c r="GA17" s="8"/>
      <c r="GB17" s="8"/>
      <c r="GC17" s="8"/>
    </row>
    <row r="18" spans="1:247" s="6" customFormat="1" ht="94.5" customHeight="1">
      <c r="A18" s="37" t="s">
        <v>28</v>
      </c>
      <c r="B18" s="38"/>
      <c r="C18" s="38"/>
      <c r="D18" s="38"/>
      <c r="E18" s="38"/>
      <c r="F18" s="38"/>
      <c r="G18" s="38"/>
      <c r="H18" s="38"/>
      <c r="I18" s="39"/>
      <c r="J18" s="10"/>
      <c r="K18" s="47" t="s">
        <v>137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11"/>
      <c r="BI18" s="41" t="s">
        <v>29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78">
        <f>'[6]РЭК на 2014 2015'!D71-0.01</f>
        <v>40165.27</v>
      </c>
      <c r="BU18" s="79"/>
      <c r="BV18" s="79"/>
      <c r="BW18" s="79"/>
      <c r="BX18" s="79"/>
      <c r="BY18" s="79"/>
      <c r="BZ18" s="79"/>
      <c r="CA18" s="79"/>
      <c r="CB18" s="79"/>
      <c r="CC18" s="80"/>
      <c r="CD18" s="41">
        <v>39655.43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34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E18" s="78">
        <f>'[6]РЭК на 2014 2015'!H71</f>
        <v>46500.63</v>
      </c>
      <c r="DF18" s="42"/>
      <c r="DG18" s="42"/>
      <c r="DH18" s="42"/>
      <c r="DI18" s="42"/>
      <c r="DJ18" s="42"/>
      <c r="DK18" s="42"/>
      <c r="DL18" s="42"/>
      <c r="DM18" s="42"/>
      <c r="DN18" s="43"/>
      <c r="DO18" s="41">
        <v>38151.34</v>
      </c>
      <c r="DP18" s="42"/>
      <c r="DQ18" s="42"/>
      <c r="DR18" s="42"/>
      <c r="DS18" s="42"/>
      <c r="DT18" s="42"/>
      <c r="DU18" s="42"/>
      <c r="DV18" s="42"/>
      <c r="DW18" s="42"/>
      <c r="DX18" s="43"/>
      <c r="DY18" s="34" t="s">
        <v>30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6"/>
      <c r="EP18" s="63">
        <f>EP19+EP33+EP49</f>
        <v>64314.13</v>
      </c>
      <c r="EQ18" s="64"/>
      <c r="ER18" s="64"/>
      <c r="ES18" s="64"/>
      <c r="ET18" s="64"/>
      <c r="EU18" s="64"/>
      <c r="EV18" s="64"/>
      <c r="EW18" s="64"/>
      <c r="EX18" s="64"/>
      <c r="EY18" s="65"/>
      <c r="EZ18" s="63">
        <f>(92715.76-14402.45-15693.97)</f>
        <v>62619.34</v>
      </c>
      <c r="FA18" s="64"/>
      <c r="FB18" s="64"/>
      <c r="FC18" s="64"/>
      <c r="FD18" s="64"/>
      <c r="FE18" s="64"/>
      <c r="FF18" s="64"/>
      <c r="FG18" s="64"/>
      <c r="FH18" s="64"/>
      <c r="FI18" s="65"/>
      <c r="FJ18" s="34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6"/>
      <c r="GA18" s="12">
        <f>CD18/BT18</f>
        <v>0.99</v>
      </c>
      <c r="GB18" s="12">
        <f>DE18/DO18</f>
        <v>1.22</v>
      </c>
      <c r="GC18" s="12">
        <f>EP18/EZ18</f>
        <v>1.03</v>
      </c>
      <c r="GD18" s="1"/>
      <c r="GE18" s="1"/>
      <c r="GF18" s="1"/>
      <c r="GG18" s="1"/>
      <c r="GJ18" s="13">
        <f>BT18</f>
        <v>40165.27</v>
      </c>
      <c r="IK18" s="13">
        <f>EZ18-EP18</f>
        <v>-1694.79</v>
      </c>
      <c r="IL18" s="13">
        <f aca="true" t="shared" si="0" ref="IL18:IL68">EP18</f>
        <v>64314.13</v>
      </c>
      <c r="IM18" s="6">
        <f aca="true" t="shared" si="1" ref="IM18:IM67">EZ18</f>
        <v>62619.34</v>
      </c>
    </row>
    <row r="19" spans="1:247" s="6" customFormat="1" ht="30" customHeight="1">
      <c r="A19" s="37" t="s">
        <v>31</v>
      </c>
      <c r="B19" s="38"/>
      <c r="C19" s="38"/>
      <c r="D19" s="38"/>
      <c r="E19" s="38"/>
      <c r="F19" s="38"/>
      <c r="G19" s="38"/>
      <c r="H19" s="38"/>
      <c r="I19" s="39"/>
      <c r="J19" s="10"/>
      <c r="K19" s="69" t="s">
        <v>32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11"/>
      <c r="BI19" s="41" t="s">
        <v>29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63">
        <f>BT18-BT33</f>
        <v>28232.36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63">
        <f>CD18-CD33</f>
        <v>28710.42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60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  <c r="DE19" s="63">
        <f>DE18-DE33</f>
        <v>29928.8</v>
      </c>
      <c r="DF19" s="52"/>
      <c r="DG19" s="52"/>
      <c r="DH19" s="52"/>
      <c r="DI19" s="52"/>
      <c r="DJ19" s="52"/>
      <c r="DK19" s="52"/>
      <c r="DL19" s="52"/>
      <c r="DM19" s="52"/>
      <c r="DN19" s="53"/>
      <c r="DO19" s="63">
        <f>DO18-DO33</f>
        <v>25038.44</v>
      </c>
      <c r="DP19" s="52"/>
      <c r="DQ19" s="52"/>
      <c r="DR19" s="52"/>
      <c r="DS19" s="52"/>
      <c r="DT19" s="52"/>
      <c r="DU19" s="52"/>
      <c r="DV19" s="52"/>
      <c r="DW19" s="52"/>
      <c r="DX19" s="53"/>
      <c r="DY19" s="60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2"/>
      <c r="EP19" s="63">
        <v>35610.87</v>
      </c>
      <c r="EQ19" s="64"/>
      <c r="ER19" s="64"/>
      <c r="ES19" s="64"/>
      <c r="ET19" s="64"/>
      <c r="EU19" s="64"/>
      <c r="EV19" s="64"/>
      <c r="EW19" s="64"/>
      <c r="EX19" s="64"/>
      <c r="EY19" s="65"/>
      <c r="EZ19" s="54">
        <f>EZ18-EZ33</f>
        <v>36963.18</v>
      </c>
      <c r="FA19" s="55"/>
      <c r="FB19" s="55"/>
      <c r="FC19" s="55"/>
      <c r="FD19" s="55"/>
      <c r="FE19" s="55"/>
      <c r="FF19" s="55"/>
      <c r="FG19" s="55"/>
      <c r="FH19" s="55"/>
      <c r="FI19" s="56"/>
      <c r="FJ19" s="60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2"/>
      <c r="GA19" s="14">
        <f>CD19/BT19</f>
        <v>1.02</v>
      </c>
      <c r="GB19" s="14">
        <f>DE19/DO19</f>
        <v>1.2</v>
      </c>
      <c r="GC19" s="15">
        <f>EP19/EZ19</f>
        <v>1</v>
      </c>
      <c r="GD19" s="1"/>
      <c r="GE19" s="1"/>
      <c r="GF19" s="1"/>
      <c r="GG19" s="1"/>
      <c r="IK19" s="17">
        <f>EP20+EP25+EP27</f>
        <v>35610.87</v>
      </c>
      <c r="IL19" s="13">
        <f t="shared" si="0"/>
        <v>35610.87</v>
      </c>
      <c r="IM19" s="6">
        <f t="shared" si="1"/>
        <v>36963.18</v>
      </c>
    </row>
    <row r="20" spans="1:247" s="6" customFormat="1" ht="15" customHeight="1">
      <c r="A20" s="37" t="s">
        <v>33</v>
      </c>
      <c r="B20" s="38"/>
      <c r="C20" s="38"/>
      <c r="D20" s="38"/>
      <c r="E20" s="38"/>
      <c r="F20" s="38"/>
      <c r="G20" s="38"/>
      <c r="H20" s="38"/>
      <c r="I20" s="39"/>
      <c r="J20" s="10"/>
      <c r="K20" s="47" t="s">
        <v>34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11"/>
      <c r="BI20" s="41" t="s">
        <v>29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54">
        <f>BT21+BT22+BT23</f>
        <v>5863.37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4">
        <f>CD21+CD22+CD23</f>
        <v>5236.31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60" t="s">
        <v>35</v>
      </c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  <c r="DE20" s="54">
        <f>DE21+DE22+DE23</f>
        <v>6216.87</v>
      </c>
      <c r="DF20" s="52"/>
      <c r="DG20" s="52"/>
      <c r="DH20" s="52"/>
      <c r="DI20" s="52"/>
      <c r="DJ20" s="52"/>
      <c r="DK20" s="52"/>
      <c r="DL20" s="52"/>
      <c r="DM20" s="52"/>
      <c r="DN20" s="53"/>
      <c r="DO20" s="54">
        <f>DO21+DO22+DO23</f>
        <v>4623.56</v>
      </c>
      <c r="DP20" s="52"/>
      <c r="DQ20" s="52"/>
      <c r="DR20" s="52"/>
      <c r="DS20" s="52"/>
      <c r="DT20" s="52"/>
      <c r="DU20" s="52"/>
      <c r="DV20" s="52"/>
      <c r="DW20" s="52"/>
      <c r="DX20" s="53"/>
      <c r="DY20" s="60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2"/>
      <c r="EP20" s="54">
        <f>EP21+EP22+EP23</f>
        <v>7298.5</v>
      </c>
      <c r="EQ20" s="55"/>
      <c r="ER20" s="55"/>
      <c r="ES20" s="55"/>
      <c r="ET20" s="55"/>
      <c r="EU20" s="55"/>
      <c r="EV20" s="55"/>
      <c r="EW20" s="55"/>
      <c r="EX20" s="55"/>
      <c r="EY20" s="56"/>
      <c r="EZ20" s="54">
        <f>EZ21+EZ22+EZ23</f>
        <v>8890.48</v>
      </c>
      <c r="FA20" s="55"/>
      <c r="FB20" s="55"/>
      <c r="FC20" s="55"/>
      <c r="FD20" s="55"/>
      <c r="FE20" s="55"/>
      <c r="FF20" s="55"/>
      <c r="FG20" s="55"/>
      <c r="FH20" s="55"/>
      <c r="FI20" s="56"/>
      <c r="FJ20" s="60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2"/>
      <c r="GA20" s="14">
        <f>CD20/BT20</f>
        <v>0.89</v>
      </c>
      <c r="GB20" s="14">
        <f>DE20/DO20</f>
        <v>1.34</v>
      </c>
      <c r="GC20" s="14">
        <f>EP20/EZ20</f>
        <v>0.82</v>
      </c>
      <c r="GD20" s="1"/>
      <c r="GE20" s="1"/>
      <c r="GF20" s="1"/>
      <c r="GG20" s="1"/>
      <c r="IL20" s="13">
        <f t="shared" si="0"/>
        <v>7298.5</v>
      </c>
      <c r="IM20" s="6">
        <f t="shared" si="1"/>
        <v>8890.48</v>
      </c>
    </row>
    <row r="21" spans="1:247" s="6" customFormat="1" ht="30" customHeight="1">
      <c r="A21" s="37" t="s">
        <v>36</v>
      </c>
      <c r="B21" s="38"/>
      <c r="C21" s="38"/>
      <c r="D21" s="38"/>
      <c r="E21" s="38"/>
      <c r="F21" s="38"/>
      <c r="G21" s="38"/>
      <c r="H21" s="38"/>
      <c r="I21" s="39"/>
      <c r="J21" s="10"/>
      <c r="K21" s="47" t="s">
        <v>37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11"/>
      <c r="BI21" s="41" t="s">
        <v>29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54">
        <f>'[6]РЭК на 2014 2015'!D15+'[6]РЭК на 2014 2015'!D12</f>
        <v>5807.67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51">
        <v>5180.51</v>
      </c>
      <c r="CE21" s="52"/>
      <c r="CF21" s="52"/>
      <c r="CG21" s="52"/>
      <c r="CH21" s="52"/>
      <c r="CI21" s="52"/>
      <c r="CJ21" s="52"/>
      <c r="CK21" s="52"/>
      <c r="CL21" s="52"/>
      <c r="CM21" s="53"/>
      <c r="CN21" s="60" t="s">
        <v>35</v>
      </c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  <c r="DE21" s="54">
        <f>'[6]РЭК на 2014 2015'!H15+'[6]РЭК на 2014 2015'!H12</f>
        <v>6157.81</v>
      </c>
      <c r="DF21" s="52"/>
      <c r="DG21" s="52"/>
      <c r="DH21" s="52"/>
      <c r="DI21" s="52"/>
      <c r="DJ21" s="52"/>
      <c r="DK21" s="52"/>
      <c r="DL21" s="52"/>
      <c r="DM21" s="52"/>
      <c r="DN21" s="53"/>
      <c r="DO21" s="51">
        <f>2702.83+1862.73</f>
        <v>4565.56</v>
      </c>
      <c r="DP21" s="52"/>
      <c r="DQ21" s="52"/>
      <c r="DR21" s="52"/>
      <c r="DS21" s="52"/>
      <c r="DT21" s="52"/>
      <c r="DU21" s="52"/>
      <c r="DV21" s="52"/>
      <c r="DW21" s="52"/>
      <c r="DX21" s="53"/>
      <c r="DY21" s="60" t="s">
        <v>35</v>
      </c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2"/>
      <c r="EP21" s="54">
        <f>5762.15+1536.35</f>
        <v>7298.5</v>
      </c>
      <c r="EQ21" s="55"/>
      <c r="ER21" s="55"/>
      <c r="ES21" s="55"/>
      <c r="ET21" s="55"/>
      <c r="EU21" s="55"/>
      <c r="EV21" s="55"/>
      <c r="EW21" s="55"/>
      <c r="EX21" s="55"/>
      <c r="EY21" s="56"/>
      <c r="EZ21" s="54">
        <f>6189.14+2701.34</f>
        <v>8890.48</v>
      </c>
      <c r="FA21" s="55"/>
      <c r="FB21" s="55"/>
      <c r="FC21" s="55"/>
      <c r="FD21" s="55"/>
      <c r="FE21" s="55"/>
      <c r="FF21" s="55"/>
      <c r="FG21" s="55"/>
      <c r="FH21" s="55"/>
      <c r="FI21" s="56"/>
      <c r="FJ21" s="60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2"/>
      <c r="GA21" s="14">
        <f>CD21/BT21</f>
        <v>0.89</v>
      </c>
      <c r="GB21" s="14">
        <f>DE21/DO21</f>
        <v>1.35</v>
      </c>
      <c r="GC21" s="14">
        <f>EP21/EZ21</f>
        <v>0.82</v>
      </c>
      <c r="GD21" s="1"/>
      <c r="GE21" s="1"/>
      <c r="GF21" s="1"/>
      <c r="GG21" s="1"/>
      <c r="IL21" s="13">
        <f t="shared" si="0"/>
        <v>7298.5</v>
      </c>
      <c r="IM21" s="6">
        <f t="shared" si="1"/>
        <v>8890.48</v>
      </c>
    </row>
    <row r="22" spans="1:247" s="6" customFormat="1" ht="15" customHeight="1">
      <c r="A22" s="37" t="s">
        <v>38</v>
      </c>
      <c r="B22" s="38"/>
      <c r="C22" s="38"/>
      <c r="D22" s="38"/>
      <c r="E22" s="38"/>
      <c r="F22" s="38"/>
      <c r="G22" s="38"/>
      <c r="H22" s="38"/>
      <c r="I22" s="39"/>
      <c r="J22" s="10"/>
      <c r="K22" s="47" t="s">
        <v>39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11"/>
      <c r="BI22" s="41" t="s">
        <v>29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51"/>
      <c r="BU22" s="52"/>
      <c r="BV22" s="52"/>
      <c r="BW22" s="52"/>
      <c r="BX22" s="52"/>
      <c r="BY22" s="52"/>
      <c r="BZ22" s="52"/>
      <c r="CA22" s="52"/>
      <c r="CB22" s="52"/>
      <c r="CC22" s="53"/>
      <c r="CD22" s="51"/>
      <c r="CE22" s="52"/>
      <c r="CF22" s="52"/>
      <c r="CG22" s="52"/>
      <c r="CH22" s="52"/>
      <c r="CI22" s="52"/>
      <c r="CJ22" s="52"/>
      <c r="CK22" s="52"/>
      <c r="CL22" s="52"/>
      <c r="CM22" s="53"/>
      <c r="CN22" s="60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  <c r="DE22" s="51"/>
      <c r="DF22" s="52"/>
      <c r="DG22" s="52"/>
      <c r="DH22" s="52"/>
      <c r="DI22" s="52"/>
      <c r="DJ22" s="52"/>
      <c r="DK22" s="52"/>
      <c r="DL22" s="52"/>
      <c r="DM22" s="52"/>
      <c r="DN22" s="53"/>
      <c r="DO22" s="51"/>
      <c r="DP22" s="52"/>
      <c r="DQ22" s="52"/>
      <c r="DR22" s="52"/>
      <c r="DS22" s="52"/>
      <c r="DT22" s="52"/>
      <c r="DU22" s="52"/>
      <c r="DV22" s="52"/>
      <c r="DW22" s="52"/>
      <c r="DX22" s="53"/>
      <c r="DY22" s="60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2"/>
      <c r="EP22" s="51"/>
      <c r="EQ22" s="52"/>
      <c r="ER22" s="52"/>
      <c r="ES22" s="52"/>
      <c r="ET22" s="52"/>
      <c r="EU22" s="52"/>
      <c r="EV22" s="52"/>
      <c r="EW22" s="52"/>
      <c r="EX22" s="52"/>
      <c r="EY22" s="53"/>
      <c r="EZ22" s="51"/>
      <c r="FA22" s="52"/>
      <c r="FB22" s="52"/>
      <c r="FC22" s="52"/>
      <c r="FD22" s="52"/>
      <c r="FE22" s="52"/>
      <c r="FF22" s="52"/>
      <c r="FG22" s="52"/>
      <c r="FH22" s="52"/>
      <c r="FI22" s="53"/>
      <c r="FJ22" s="60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2"/>
      <c r="GA22" s="14"/>
      <c r="GB22" s="14"/>
      <c r="GC22" s="14"/>
      <c r="GD22" s="1"/>
      <c r="GE22" s="1"/>
      <c r="GF22" s="1"/>
      <c r="GG22" s="1"/>
      <c r="IL22" s="13">
        <f t="shared" si="0"/>
        <v>0</v>
      </c>
      <c r="IM22" s="6">
        <f t="shared" si="1"/>
        <v>0</v>
      </c>
    </row>
    <row r="23" spans="1:247" s="6" customFormat="1" ht="58.5" customHeight="1">
      <c r="A23" s="37" t="s">
        <v>40</v>
      </c>
      <c r="B23" s="38"/>
      <c r="C23" s="38"/>
      <c r="D23" s="38"/>
      <c r="E23" s="38"/>
      <c r="F23" s="38"/>
      <c r="G23" s="38"/>
      <c r="H23" s="38"/>
      <c r="I23" s="39"/>
      <c r="J23" s="10"/>
      <c r="K23" s="40" t="s">
        <v>41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11"/>
      <c r="BI23" s="41" t="s">
        <v>29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51">
        <f>'[6]РЭК на 2014 2015'!D13</f>
        <v>55.7</v>
      </c>
      <c r="BU23" s="52"/>
      <c r="BV23" s="52"/>
      <c r="BW23" s="52"/>
      <c r="BX23" s="52"/>
      <c r="BY23" s="52"/>
      <c r="BZ23" s="52"/>
      <c r="CA23" s="52"/>
      <c r="CB23" s="52"/>
      <c r="CC23" s="53"/>
      <c r="CD23" s="51">
        <v>55.8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60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  <c r="DE23" s="54">
        <f>'[6]РЭК на 2014 2015'!H13</f>
        <v>59.06</v>
      </c>
      <c r="DF23" s="52"/>
      <c r="DG23" s="52"/>
      <c r="DH23" s="52"/>
      <c r="DI23" s="52"/>
      <c r="DJ23" s="52"/>
      <c r="DK23" s="52"/>
      <c r="DL23" s="52"/>
      <c r="DM23" s="52"/>
      <c r="DN23" s="53"/>
      <c r="DO23" s="51">
        <v>58</v>
      </c>
      <c r="DP23" s="52"/>
      <c r="DQ23" s="52"/>
      <c r="DR23" s="52"/>
      <c r="DS23" s="52"/>
      <c r="DT23" s="52"/>
      <c r="DU23" s="52"/>
      <c r="DV23" s="52"/>
      <c r="DW23" s="52"/>
      <c r="DX23" s="53"/>
      <c r="DY23" s="60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2"/>
      <c r="EP23" s="54">
        <v>0</v>
      </c>
      <c r="EQ23" s="55"/>
      <c r="ER23" s="55"/>
      <c r="ES23" s="55"/>
      <c r="ET23" s="55"/>
      <c r="EU23" s="55"/>
      <c r="EV23" s="55"/>
      <c r="EW23" s="55"/>
      <c r="EX23" s="55"/>
      <c r="EY23" s="56"/>
      <c r="EZ23" s="51"/>
      <c r="FA23" s="52"/>
      <c r="FB23" s="52"/>
      <c r="FC23" s="52"/>
      <c r="FD23" s="52"/>
      <c r="FE23" s="52"/>
      <c r="FF23" s="52"/>
      <c r="FG23" s="52"/>
      <c r="FH23" s="52"/>
      <c r="FI23" s="53"/>
      <c r="FJ23" s="60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2"/>
      <c r="GA23" s="14">
        <f>CD23/BT23</f>
        <v>1</v>
      </c>
      <c r="GB23" s="14">
        <f>DE23/DO23</f>
        <v>1.02</v>
      </c>
      <c r="GC23" s="14" t="e">
        <f>EP23/EZ23</f>
        <v>#DIV/0!</v>
      </c>
      <c r="GD23" s="1"/>
      <c r="GE23" s="1"/>
      <c r="GF23" s="1"/>
      <c r="GG23" s="1"/>
      <c r="IL23" s="13">
        <f t="shared" si="0"/>
        <v>0</v>
      </c>
      <c r="IM23" s="6">
        <f t="shared" si="1"/>
        <v>0</v>
      </c>
    </row>
    <row r="24" spans="1:247" s="6" customFormat="1" ht="15" customHeight="1">
      <c r="A24" s="37" t="s">
        <v>42</v>
      </c>
      <c r="B24" s="38"/>
      <c r="C24" s="38"/>
      <c r="D24" s="38"/>
      <c r="E24" s="38"/>
      <c r="F24" s="38"/>
      <c r="G24" s="38"/>
      <c r="H24" s="38"/>
      <c r="I24" s="39"/>
      <c r="J24" s="10"/>
      <c r="K24" s="40" t="s">
        <v>43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11"/>
      <c r="BI24" s="41" t="s">
        <v>29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51"/>
      <c r="BU24" s="52"/>
      <c r="BV24" s="52"/>
      <c r="BW24" s="52"/>
      <c r="BX24" s="52"/>
      <c r="BY24" s="52"/>
      <c r="BZ24" s="52"/>
      <c r="CA24" s="52"/>
      <c r="CB24" s="52"/>
      <c r="CC24" s="53"/>
      <c r="CD24" s="51"/>
      <c r="CE24" s="52"/>
      <c r="CF24" s="52"/>
      <c r="CG24" s="52"/>
      <c r="CH24" s="52"/>
      <c r="CI24" s="52"/>
      <c r="CJ24" s="52"/>
      <c r="CK24" s="52"/>
      <c r="CL24" s="52"/>
      <c r="CM24" s="53"/>
      <c r="CN24" s="60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  <c r="DE24" s="51"/>
      <c r="DF24" s="52"/>
      <c r="DG24" s="52"/>
      <c r="DH24" s="52"/>
      <c r="DI24" s="52"/>
      <c r="DJ24" s="52"/>
      <c r="DK24" s="52"/>
      <c r="DL24" s="52"/>
      <c r="DM24" s="52"/>
      <c r="DN24" s="53"/>
      <c r="DO24" s="51"/>
      <c r="DP24" s="52"/>
      <c r="DQ24" s="52"/>
      <c r="DR24" s="52"/>
      <c r="DS24" s="52"/>
      <c r="DT24" s="52"/>
      <c r="DU24" s="52"/>
      <c r="DV24" s="52"/>
      <c r="DW24" s="52"/>
      <c r="DX24" s="53"/>
      <c r="DY24" s="60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2"/>
      <c r="EP24" s="51"/>
      <c r="EQ24" s="52"/>
      <c r="ER24" s="52"/>
      <c r="ES24" s="52"/>
      <c r="ET24" s="52"/>
      <c r="EU24" s="52"/>
      <c r="EV24" s="52"/>
      <c r="EW24" s="52"/>
      <c r="EX24" s="52"/>
      <c r="EY24" s="53"/>
      <c r="EZ24" s="51"/>
      <c r="FA24" s="52"/>
      <c r="FB24" s="52"/>
      <c r="FC24" s="52"/>
      <c r="FD24" s="52"/>
      <c r="FE24" s="52"/>
      <c r="FF24" s="52"/>
      <c r="FG24" s="52"/>
      <c r="FH24" s="52"/>
      <c r="FI24" s="53"/>
      <c r="FJ24" s="60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2"/>
      <c r="GA24" s="14"/>
      <c r="GB24" s="14"/>
      <c r="GC24" s="14"/>
      <c r="GD24" s="1"/>
      <c r="GE24" s="1"/>
      <c r="GF24" s="1"/>
      <c r="GG24" s="1"/>
      <c r="IL24" s="13">
        <f t="shared" si="0"/>
        <v>0</v>
      </c>
      <c r="IM24" s="6">
        <f t="shared" si="1"/>
        <v>0</v>
      </c>
    </row>
    <row r="25" spans="1:247" s="6" customFormat="1" ht="41.25" customHeight="1">
      <c r="A25" s="37" t="s">
        <v>44</v>
      </c>
      <c r="B25" s="38"/>
      <c r="C25" s="38"/>
      <c r="D25" s="38"/>
      <c r="E25" s="38"/>
      <c r="F25" s="38"/>
      <c r="G25" s="38"/>
      <c r="H25" s="38"/>
      <c r="I25" s="39"/>
      <c r="J25" s="10"/>
      <c r="K25" s="40" t="s">
        <v>45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11"/>
      <c r="BI25" s="41" t="s">
        <v>29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63">
        <f>'[6]РЭК на 2014 2015'!D19</f>
        <v>11909.22</v>
      </c>
      <c r="BU25" s="52"/>
      <c r="BV25" s="52"/>
      <c r="BW25" s="52"/>
      <c r="BX25" s="52"/>
      <c r="BY25" s="52"/>
      <c r="BZ25" s="52"/>
      <c r="CA25" s="52"/>
      <c r="CB25" s="52"/>
      <c r="CC25" s="53"/>
      <c r="CD25" s="51">
        <v>13128.74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60" t="s">
        <v>46</v>
      </c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  <c r="DE25" s="63">
        <f>'[6]РЭК на 2014 2015'!H19</f>
        <v>12627.22</v>
      </c>
      <c r="DF25" s="52"/>
      <c r="DG25" s="52"/>
      <c r="DH25" s="52"/>
      <c r="DI25" s="52"/>
      <c r="DJ25" s="52"/>
      <c r="DK25" s="52"/>
      <c r="DL25" s="52"/>
      <c r="DM25" s="52"/>
      <c r="DN25" s="53"/>
      <c r="DO25" s="51">
        <v>12940.8</v>
      </c>
      <c r="DP25" s="52"/>
      <c r="DQ25" s="52"/>
      <c r="DR25" s="52"/>
      <c r="DS25" s="52"/>
      <c r="DT25" s="52"/>
      <c r="DU25" s="52"/>
      <c r="DV25" s="52"/>
      <c r="DW25" s="52"/>
      <c r="DX25" s="53"/>
      <c r="DY25" s="60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2"/>
      <c r="EP25" s="63">
        <f>17897.4</f>
        <v>17897.4</v>
      </c>
      <c r="EQ25" s="64"/>
      <c r="ER25" s="64"/>
      <c r="ES25" s="64"/>
      <c r="ET25" s="64"/>
      <c r="EU25" s="64"/>
      <c r="EV25" s="64"/>
      <c r="EW25" s="64"/>
      <c r="EX25" s="64"/>
      <c r="EY25" s="65"/>
      <c r="EZ25" s="54">
        <v>21073.65</v>
      </c>
      <c r="FA25" s="55"/>
      <c r="FB25" s="55"/>
      <c r="FC25" s="55"/>
      <c r="FD25" s="55"/>
      <c r="FE25" s="55"/>
      <c r="FF25" s="55"/>
      <c r="FG25" s="55"/>
      <c r="FH25" s="55"/>
      <c r="FI25" s="56"/>
      <c r="FJ25" s="60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2"/>
      <c r="GA25" s="14">
        <f>CD25/BT25</f>
        <v>1.1</v>
      </c>
      <c r="GB25" s="14">
        <f>DE25/DO25</f>
        <v>0.98</v>
      </c>
      <c r="GC25" s="14">
        <f>EP25/EZ25</f>
        <v>0.85</v>
      </c>
      <c r="GD25" s="1"/>
      <c r="GE25" s="1"/>
      <c r="GF25" s="1"/>
      <c r="GG25" s="1"/>
      <c r="IL25" s="13">
        <f t="shared" si="0"/>
        <v>17897.4</v>
      </c>
      <c r="IM25" s="6">
        <f t="shared" si="1"/>
        <v>21073.65</v>
      </c>
    </row>
    <row r="26" spans="1:247" s="6" customFormat="1" ht="15" customHeight="1">
      <c r="A26" s="37" t="s">
        <v>47</v>
      </c>
      <c r="B26" s="38"/>
      <c r="C26" s="38"/>
      <c r="D26" s="38"/>
      <c r="E26" s="38"/>
      <c r="F26" s="38"/>
      <c r="G26" s="38"/>
      <c r="H26" s="38"/>
      <c r="I26" s="39"/>
      <c r="J26" s="10"/>
      <c r="K26" s="40" t="s">
        <v>43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11"/>
      <c r="BI26" s="41" t="s">
        <v>29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51"/>
      <c r="CE26" s="52"/>
      <c r="CF26" s="52"/>
      <c r="CG26" s="52"/>
      <c r="CH26" s="52"/>
      <c r="CI26" s="52"/>
      <c r="CJ26" s="52"/>
      <c r="CK26" s="52"/>
      <c r="CL26" s="52"/>
      <c r="CM26" s="53"/>
      <c r="CN26" s="60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  <c r="DE26" s="51"/>
      <c r="DF26" s="52"/>
      <c r="DG26" s="52"/>
      <c r="DH26" s="52"/>
      <c r="DI26" s="52"/>
      <c r="DJ26" s="52"/>
      <c r="DK26" s="52"/>
      <c r="DL26" s="52"/>
      <c r="DM26" s="52"/>
      <c r="DN26" s="53"/>
      <c r="DO26" s="51"/>
      <c r="DP26" s="52"/>
      <c r="DQ26" s="52"/>
      <c r="DR26" s="52"/>
      <c r="DS26" s="52"/>
      <c r="DT26" s="52"/>
      <c r="DU26" s="52"/>
      <c r="DV26" s="52"/>
      <c r="DW26" s="52"/>
      <c r="DX26" s="53"/>
      <c r="DY26" s="60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2"/>
      <c r="EP26" s="51"/>
      <c r="EQ26" s="52"/>
      <c r="ER26" s="52"/>
      <c r="ES26" s="52"/>
      <c r="ET26" s="52"/>
      <c r="EU26" s="52"/>
      <c r="EV26" s="52"/>
      <c r="EW26" s="52"/>
      <c r="EX26" s="52"/>
      <c r="EY26" s="53"/>
      <c r="EZ26" s="51"/>
      <c r="FA26" s="52"/>
      <c r="FB26" s="52"/>
      <c r="FC26" s="52"/>
      <c r="FD26" s="52"/>
      <c r="FE26" s="52"/>
      <c r="FF26" s="52"/>
      <c r="FG26" s="52"/>
      <c r="FH26" s="52"/>
      <c r="FI26" s="53"/>
      <c r="FJ26" s="60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2"/>
      <c r="GA26" s="14"/>
      <c r="GB26" s="14"/>
      <c r="GC26" s="14"/>
      <c r="GD26" s="1"/>
      <c r="GE26" s="1"/>
      <c r="GF26" s="1"/>
      <c r="GG26" s="1"/>
      <c r="IL26" s="13">
        <f t="shared" si="0"/>
        <v>0</v>
      </c>
      <c r="IM26" s="6">
        <f t="shared" si="1"/>
        <v>0</v>
      </c>
    </row>
    <row r="27" spans="1:247" s="6" customFormat="1" ht="30" customHeight="1">
      <c r="A27" s="37" t="s">
        <v>48</v>
      </c>
      <c r="B27" s="38"/>
      <c r="C27" s="38"/>
      <c r="D27" s="38"/>
      <c r="E27" s="38"/>
      <c r="F27" s="38"/>
      <c r="G27" s="38"/>
      <c r="H27" s="38"/>
      <c r="I27" s="39"/>
      <c r="J27" s="10"/>
      <c r="K27" s="40" t="s">
        <v>49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11"/>
      <c r="BI27" s="41" t="s">
        <v>29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66">
        <f>BT28+BT29</f>
        <v>256.4</v>
      </c>
      <c r="BU27" s="70"/>
      <c r="BV27" s="70"/>
      <c r="BW27" s="70"/>
      <c r="BX27" s="70"/>
      <c r="BY27" s="70"/>
      <c r="BZ27" s="70"/>
      <c r="CA27" s="70"/>
      <c r="CB27" s="70"/>
      <c r="CC27" s="71"/>
      <c r="CD27" s="54">
        <f>CD28+CD29</f>
        <v>449.6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60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  <c r="DE27" s="54">
        <f>DE28+DE29</f>
        <v>271.86</v>
      </c>
      <c r="DF27" s="55"/>
      <c r="DG27" s="55"/>
      <c r="DH27" s="55"/>
      <c r="DI27" s="55"/>
      <c r="DJ27" s="55"/>
      <c r="DK27" s="55"/>
      <c r="DL27" s="55"/>
      <c r="DM27" s="55"/>
      <c r="DN27" s="56"/>
      <c r="DO27" s="54">
        <f>DO28+DO29</f>
        <v>234.52</v>
      </c>
      <c r="DP27" s="55"/>
      <c r="DQ27" s="55"/>
      <c r="DR27" s="55"/>
      <c r="DS27" s="55"/>
      <c r="DT27" s="55"/>
      <c r="DU27" s="55"/>
      <c r="DV27" s="55"/>
      <c r="DW27" s="55"/>
      <c r="DX27" s="56"/>
      <c r="DY27" s="60" t="s">
        <v>35</v>
      </c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2"/>
      <c r="EP27" s="54">
        <f>EP19-EP20-EP25</f>
        <v>10414.97</v>
      </c>
      <c r="EQ27" s="55"/>
      <c r="ER27" s="55"/>
      <c r="ES27" s="55"/>
      <c r="ET27" s="55"/>
      <c r="EU27" s="55"/>
      <c r="EV27" s="55"/>
      <c r="EW27" s="55"/>
      <c r="EX27" s="55"/>
      <c r="EY27" s="56"/>
      <c r="EZ27" s="54">
        <f>EZ19-EZ20-EZ25</f>
        <v>6999.05</v>
      </c>
      <c r="FA27" s="55"/>
      <c r="FB27" s="55"/>
      <c r="FC27" s="55"/>
      <c r="FD27" s="55"/>
      <c r="FE27" s="55"/>
      <c r="FF27" s="55"/>
      <c r="FG27" s="55"/>
      <c r="FH27" s="55"/>
      <c r="FI27" s="56"/>
      <c r="FJ27" s="60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2"/>
      <c r="GA27" s="14">
        <f>CD27/BT27</f>
        <v>1.75</v>
      </c>
      <c r="GB27" s="14">
        <f>DE27/DO27</f>
        <v>1.16</v>
      </c>
      <c r="GC27" s="14">
        <f>EP27/EZ27</f>
        <v>1.49</v>
      </c>
      <c r="GD27" s="1"/>
      <c r="GE27" s="1"/>
      <c r="GF27" s="1"/>
      <c r="GG27" s="1"/>
      <c r="IL27" s="13">
        <f t="shared" si="0"/>
        <v>10414.97</v>
      </c>
      <c r="IM27" s="6">
        <f t="shared" si="1"/>
        <v>6999.05</v>
      </c>
    </row>
    <row r="28" spans="1:247" s="6" customFormat="1" ht="30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9"/>
      <c r="J28" s="10"/>
      <c r="K28" s="47" t="s">
        <v>51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1"/>
      <c r="BI28" s="41" t="s">
        <v>29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66" t="str">
        <f>'[6]РЭК на 2014 2015'!D61</f>
        <v>256,4</v>
      </c>
      <c r="BU28" s="52"/>
      <c r="BV28" s="52"/>
      <c r="BW28" s="52"/>
      <c r="BX28" s="52"/>
      <c r="BY28" s="52"/>
      <c r="BZ28" s="52"/>
      <c r="CA28" s="52"/>
      <c r="CB28" s="52"/>
      <c r="CC28" s="53"/>
      <c r="CD28" s="51">
        <v>449.6</v>
      </c>
      <c r="CE28" s="52"/>
      <c r="CF28" s="52"/>
      <c r="CG28" s="52"/>
      <c r="CH28" s="52"/>
      <c r="CI28" s="52"/>
      <c r="CJ28" s="52"/>
      <c r="CK28" s="52"/>
      <c r="CL28" s="52"/>
      <c r="CM28" s="53"/>
      <c r="CN28" s="60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  <c r="DE28" s="54">
        <f>'[6]РЭК на 2014 2015'!H61</f>
        <v>271.86</v>
      </c>
      <c r="DF28" s="70"/>
      <c r="DG28" s="70"/>
      <c r="DH28" s="70"/>
      <c r="DI28" s="70"/>
      <c r="DJ28" s="70"/>
      <c r="DK28" s="70"/>
      <c r="DL28" s="70"/>
      <c r="DM28" s="70"/>
      <c r="DN28" s="71"/>
      <c r="DO28" s="51">
        <v>234.52</v>
      </c>
      <c r="DP28" s="52"/>
      <c r="DQ28" s="52"/>
      <c r="DR28" s="52"/>
      <c r="DS28" s="52"/>
      <c r="DT28" s="52"/>
      <c r="DU28" s="52"/>
      <c r="DV28" s="52"/>
      <c r="DW28" s="52"/>
      <c r="DX28" s="53"/>
      <c r="DY28" s="60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2"/>
      <c r="EP28" s="72">
        <v>387.23</v>
      </c>
      <c r="EQ28" s="73"/>
      <c r="ER28" s="73"/>
      <c r="ES28" s="73"/>
      <c r="ET28" s="73"/>
      <c r="EU28" s="73"/>
      <c r="EV28" s="73"/>
      <c r="EW28" s="73"/>
      <c r="EX28" s="73"/>
      <c r="EY28" s="74"/>
      <c r="EZ28" s="72">
        <v>392</v>
      </c>
      <c r="FA28" s="73"/>
      <c r="FB28" s="73"/>
      <c r="FC28" s="73"/>
      <c r="FD28" s="73"/>
      <c r="FE28" s="73"/>
      <c r="FF28" s="73"/>
      <c r="FG28" s="73"/>
      <c r="FH28" s="73"/>
      <c r="FI28" s="74"/>
      <c r="FJ28" s="60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2"/>
      <c r="GA28" s="14">
        <f>CD28/BT28</f>
        <v>1.75</v>
      </c>
      <c r="GB28" s="14">
        <f>DE28/DO28</f>
        <v>1.16</v>
      </c>
      <c r="GC28" s="14">
        <f>EP28/EZ28</f>
        <v>0.99</v>
      </c>
      <c r="GD28" s="1"/>
      <c r="GE28" s="1"/>
      <c r="GF28" s="1"/>
      <c r="GG28" s="1"/>
      <c r="IL28" s="13">
        <f t="shared" si="0"/>
        <v>387.23</v>
      </c>
      <c r="IM28" s="6">
        <f t="shared" si="1"/>
        <v>392</v>
      </c>
    </row>
    <row r="29" spans="1:247" s="6" customFormat="1" ht="15" customHeight="1">
      <c r="A29" s="37" t="s">
        <v>52</v>
      </c>
      <c r="B29" s="38"/>
      <c r="C29" s="38"/>
      <c r="D29" s="38"/>
      <c r="E29" s="38"/>
      <c r="F29" s="38"/>
      <c r="G29" s="38"/>
      <c r="H29" s="38"/>
      <c r="I29" s="39"/>
      <c r="J29" s="10"/>
      <c r="K29" s="47" t="s">
        <v>53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11"/>
      <c r="BI29" s="41" t="s">
        <v>29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51"/>
      <c r="BU29" s="52"/>
      <c r="BV29" s="52"/>
      <c r="BW29" s="52"/>
      <c r="BX29" s="52"/>
      <c r="BY29" s="52"/>
      <c r="BZ29" s="52"/>
      <c r="CA29" s="52"/>
      <c r="CB29" s="52"/>
      <c r="CC29" s="53"/>
      <c r="CD29" s="51"/>
      <c r="CE29" s="52"/>
      <c r="CF29" s="52"/>
      <c r="CG29" s="52"/>
      <c r="CH29" s="52"/>
      <c r="CI29" s="52"/>
      <c r="CJ29" s="52"/>
      <c r="CK29" s="52"/>
      <c r="CL29" s="52"/>
      <c r="CM29" s="53"/>
      <c r="CN29" s="60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  <c r="DE29" s="51"/>
      <c r="DF29" s="52"/>
      <c r="DG29" s="52"/>
      <c r="DH29" s="52"/>
      <c r="DI29" s="52"/>
      <c r="DJ29" s="52"/>
      <c r="DK29" s="52"/>
      <c r="DL29" s="52"/>
      <c r="DM29" s="52"/>
      <c r="DN29" s="53"/>
      <c r="DO29" s="51"/>
      <c r="DP29" s="52"/>
      <c r="DQ29" s="52"/>
      <c r="DR29" s="52"/>
      <c r="DS29" s="52"/>
      <c r="DT29" s="52"/>
      <c r="DU29" s="52"/>
      <c r="DV29" s="52"/>
      <c r="DW29" s="52"/>
      <c r="DX29" s="53"/>
      <c r="DY29" s="60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2"/>
      <c r="EP29" s="51"/>
      <c r="EQ29" s="52"/>
      <c r="ER29" s="52"/>
      <c r="ES29" s="52"/>
      <c r="ET29" s="52"/>
      <c r="EU29" s="52"/>
      <c r="EV29" s="52"/>
      <c r="EW29" s="52"/>
      <c r="EX29" s="52"/>
      <c r="EY29" s="53"/>
      <c r="EZ29" s="51"/>
      <c r="FA29" s="52"/>
      <c r="FB29" s="52"/>
      <c r="FC29" s="52"/>
      <c r="FD29" s="52"/>
      <c r="FE29" s="52"/>
      <c r="FF29" s="52"/>
      <c r="FG29" s="52"/>
      <c r="FH29" s="52"/>
      <c r="FI29" s="53"/>
      <c r="FJ29" s="60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2"/>
      <c r="GA29" s="14"/>
      <c r="GB29" s="14"/>
      <c r="GC29" s="14"/>
      <c r="GD29" s="1"/>
      <c r="GE29" s="1"/>
      <c r="GF29" s="1"/>
      <c r="GG29" s="1"/>
      <c r="IL29" s="13">
        <f t="shared" si="0"/>
        <v>0</v>
      </c>
      <c r="IM29" s="6">
        <f t="shared" si="1"/>
        <v>0</v>
      </c>
    </row>
    <row r="30" spans="1:247" s="6" customFormat="1" ht="30" customHeight="1">
      <c r="A30" s="37" t="s">
        <v>54</v>
      </c>
      <c r="B30" s="38"/>
      <c r="C30" s="38"/>
      <c r="D30" s="38"/>
      <c r="E30" s="38"/>
      <c r="F30" s="38"/>
      <c r="G30" s="38"/>
      <c r="H30" s="38"/>
      <c r="I30" s="39"/>
      <c r="J30" s="10"/>
      <c r="K30" s="47" t="s">
        <v>55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11"/>
      <c r="BI30" s="41" t="s">
        <v>29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63">
        <f>BT19-BT20-BT25-BT27</f>
        <v>10203.37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63">
        <f>CD19-CD20-CD25-CD27</f>
        <v>9895.77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60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  <c r="DE30" s="63">
        <f>DE19-DE20-DE25-DE27</f>
        <v>10812.85</v>
      </c>
      <c r="DF30" s="52"/>
      <c r="DG30" s="52"/>
      <c r="DH30" s="52"/>
      <c r="DI30" s="52"/>
      <c r="DJ30" s="52"/>
      <c r="DK30" s="52"/>
      <c r="DL30" s="52"/>
      <c r="DM30" s="52"/>
      <c r="DN30" s="53"/>
      <c r="DO30" s="63">
        <f>DO19-DO20-DO25-DO27</f>
        <v>7239.56</v>
      </c>
      <c r="DP30" s="52"/>
      <c r="DQ30" s="52"/>
      <c r="DR30" s="52"/>
      <c r="DS30" s="52"/>
      <c r="DT30" s="52"/>
      <c r="DU30" s="52"/>
      <c r="DV30" s="52"/>
      <c r="DW30" s="52"/>
      <c r="DX30" s="53"/>
      <c r="DY30" s="60" t="s">
        <v>35</v>
      </c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2"/>
      <c r="EP30" s="63">
        <f>EP27-EP28</f>
        <v>10027.74</v>
      </c>
      <c r="EQ30" s="64"/>
      <c r="ER30" s="64"/>
      <c r="ES30" s="64"/>
      <c r="ET30" s="64"/>
      <c r="EU30" s="64"/>
      <c r="EV30" s="64"/>
      <c r="EW30" s="64"/>
      <c r="EX30" s="64"/>
      <c r="EY30" s="65"/>
      <c r="EZ30" s="63">
        <f>EZ27-EZ28</f>
        <v>6607.05</v>
      </c>
      <c r="FA30" s="64"/>
      <c r="FB30" s="64"/>
      <c r="FC30" s="64"/>
      <c r="FD30" s="64"/>
      <c r="FE30" s="64"/>
      <c r="FF30" s="64"/>
      <c r="FG30" s="64"/>
      <c r="FH30" s="64"/>
      <c r="FI30" s="65"/>
      <c r="FJ30" s="60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2"/>
      <c r="GA30" s="14">
        <f>CD30/BT30</f>
        <v>0.97</v>
      </c>
      <c r="GB30" s="14">
        <f>DE30/DO30</f>
        <v>1.49</v>
      </c>
      <c r="GC30" s="14">
        <f>EP30/EZ30</f>
        <v>1.52</v>
      </c>
      <c r="GD30" s="1"/>
      <c r="GE30" s="1"/>
      <c r="GF30" s="1"/>
      <c r="GG30" s="1"/>
      <c r="IK30" s="13">
        <f>EZ20+EZ25+EZ27</f>
        <v>36963.18</v>
      </c>
      <c r="IL30" s="13">
        <f t="shared" si="0"/>
        <v>10027.74</v>
      </c>
      <c r="IM30" s="6">
        <f t="shared" si="1"/>
        <v>6607.05</v>
      </c>
    </row>
    <row r="31" spans="1:247" s="6" customFormat="1" ht="45" customHeight="1">
      <c r="A31" s="37" t="s">
        <v>56</v>
      </c>
      <c r="B31" s="38"/>
      <c r="C31" s="38"/>
      <c r="D31" s="38"/>
      <c r="E31" s="38"/>
      <c r="F31" s="38"/>
      <c r="G31" s="38"/>
      <c r="H31" s="38"/>
      <c r="I31" s="39"/>
      <c r="J31" s="10"/>
      <c r="K31" s="47" t="s">
        <v>57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1"/>
      <c r="BI31" s="41" t="s">
        <v>29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51"/>
      <c r="BU31" s="52"/>
      <c r="BV31" s="52"/>
      <c r="BW31" s="52"/>
      <c r="BX31" s="52"/>
      <c r="BY31" s="52"/>
      <c r="BZ31" s="52"/>
      <c r="CA31" s="52"/>
      <c r="CB31" s="52"/>
      <c r="CC31" s="53"/>
      <c r="CD31" s="51"/>
      <c r="CE31" s="52"/>
      <c r="CF31" s="52"/>
      <c r="CG31" s="52"/>
      <c r="CH31" s="52"/>
      <c r="CI31" s="52"/>
      <c r="CJ31" s="52"/>
      <c r="CK31" s="52"/>
      <c r="CL31" s="52"/>
      <c r="CM31" s="53"/>
      <c r="CN31" s="60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  <c r="DE31" s="51"/>
      <c r="DF31" s="52"/>
      <c r="DG31" s="52"/>
      <c r="DH31" s="52"/>
      <c r="DI31" s="52"/>
      <c r="DJ31" s="52"/>
      <c r="DK31" s="52"/>
      <c r="DL31" s="52"/>
      <c r="DM31" s="52"/>
      <c r="DN31" s="53"/>
      <c r="DO31" s="51"/>
      <c r="DP31" s="52"/>
      <c r="DQ31" s="52"/>
      <c r="DR31" s="52"/>
      <c r="DS31" s="52"/>
      <c r="DT31" s="52"/>
      <c r="DU31" s="52"/>
      <c r="DV31" s="52"/>
      <c r="DW31" s="52"/>
      <c r="DX31" s="53"/>
      <c r="DY31" s="60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2"/>
      <c r="EP31" s="51"/>
      <c r="EQ31" s="52"/>
      <c r="ER31" s="52"/>
      <c r="ES31" s="52"/>
      <c r="ET31" s="52"/>
      <c r="EU31" s="52"/>
      <c r="EV31" s="52"/>
      <c r="EW31" s="52"/>
      <c r="EX31" s="52"/>
      <c r="EY31" s="53"/>
      <c r="EZ31" s="51"/>
      <c r="FA31" s="52"/>
      <c r="FB31" s="52"/>
      <c r="FC31" s="52"/>
      <c r="FD31" s="52"/>
      <c r="FE31" s="52"/>
      <c r="FF31" s="52"/>
      <c r="FG31" s="52"/>
      <c r="FH31" s="52"/>
      <c r="FI31" s="53"/>
      <c r="FJ31" s="60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2"/>
      <c r="GA31" s="14"/>
      <c r="GB31" s="14"/>
      <c r="GC31" s="14"/>
      <c r="GD31" s="1"/>
      <c r="GE31" s="1"/>
      <c r="GF31" s="1"/>
      <c r="GG31" s="1"/>
      <c r="IL31" s="13">
        <f t="shared" si="0"/>
        <v>0</v>
      </c>
      <c r="IM31" s="6">
        <f t="shared" si="1"/>
        <v>0</v>
      </c>
    </row>
    <row r="32" spans="1:247" s="6" customFormat="1" ht="30" customHeight="1">
      <c r="A32" s="37" t="s">
        <v>58</v>
      </c>
      <c r="B32" s="38"/>
      <c r="C32" s="38"/>
      <c r="D32" s="38"/>
      <c r="E32" s="38"/>
      <c r="F32" s="38"/>
      <c r="G32" s="38"/>
      <c r="H32" s="38"/>
      <c r="I32" s="39"/>
      <c r="J32" s="10"/>
      <c r="K32" s="47" t="s">
        <v>59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11"/>
      <c r="BI32" s="41" t="s">
        <v>29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51"/>
      <c r="BU32" s="52"/>
      <c r="BV32" s="52"/>
      <c r="BW32" s="52"/>
      <c r="BX32" s="52"/>
      <c r="BY32" s="52"/>
      <c r="BZ32" s="52"/>
      <c r="CA32" s="52"/>
      <c r="CB32" s="52"/>
      <c r="CC32" s="53"/>
      <c r="CD32" s="51"/>
      <c r="CE32" s="52"/>
      <c r="CF32" s="52"/>
      <c r="CG32" s="52"/>
      <c r="CH32" s="52"/>
      <c r="CI32" s="52"/>
      <c r="CJ32" s="52"/>
      <c r="CK32" s="52"/>
      <c r="CL32" s="52"/>
      <c r="CM32" s="53"/>
      <c r="CN32" s="60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  <c r="DE32" s="51"/>
      <c r="DF32" s="52"/>
      <c r="DG32" s="52"/>
      <c r="DH32" s="52"/>
      <c r="DI32" s="52"/>
      <c r="DJ32" s="52"/>
      <c r="DK32" s="52"/>
      <c r="DL32" s="52"/>
      <c r="DM32" s="52"/>
      <c r="DN32" s="53"/>
      <c r="DO32" s="51"/>
      <c r="DP32" s="52"/>
      <c r="DQ32" s="52"/>
      <c r="DR32" s="52"/>
      <c r="DS32" s="52"/>
      <c r="DT32" s="52"/>
      <c r="DU32" s="52"/>
      <c r="DV32" s="52"/>
      <c r="DW32" s="52"/>
      <c r="DX32" s="53"/>
      <c r="DY32" s="60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2"/>
      <c r="EP32" s="51"/>
      <c r="EQ32" s="52"/>
      <c r="ER32" s="52"/>
      <c r="ES32" s="52"/>
      <c r="ET32" s="52"/>
      <c r="EU32" s="52"/>
      <c r="EV32" s="52"/>
      <c r="EW32" s="52"/>
      <c r="EX32" s="52"/>
      <c r="EY32" s="53"/>
      <c r="EZ32" s="51"/>
      <c r="FA32" s="52"/>
      <c r="FB32" s="52"/>
      <c r="FC32" s="52"/>
      <c r="FD32" s="52"/>
      <c r="FE32" s="52"/>
      <c r="FF32" s="52"/>
      <c r="FG32" s="52"/>
      <c r="FH32" s="52"/>
      <c r="FI32" s="53"/>
      <c r="FJ32" s="60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2"/>
      <c r="GA32" s="14"/>
      <c r="GB32" s="14"/>
      <c r="GC32" s="14"/>
      <c r="GD32" s="1"/>
      <c r="GE32" s="1"/>
      <c r="GF32" s="1"/>
      <c r="GG32" s="1"/>
      <c r="IL32" s="13">
        <f t="shared" si="0"/>
        <v>0</v>
      </c>
      <c r="IM32" s="6">
        <f t="shared" si="1"/>
        <v>0</v>
      </c>
    </row>
    <row r="33" spans="1:247" s="6" customFormat="1" ht="30" customHeight="1">
      <c r="A33" s="37" t="s">
        <v>60</v>
      </c>
      <c r="B33" s="38"/>
      <c r="C33" s="38"/>
      <c r="D33" s="38"/>
      <c r="E33" s="38"/>
      <c r="F33" s="38"/>
      <c r="G33" s="38"/>
      <c r="H33" s="38"/>
      <c r="I33" s="39"/>
      <c r="J33" s="10"/>
      <c r="K33" s="69" t="s">
        <v>61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11"/>
      <c r="BI33" s="41" t="s">
        <v>29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54">
        <f>BT34+BT35+BT36+BT37+BT38+BT39+BT40+BT41+BT42+BT45+BT49</f>
        <v>11932.91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54">
        <f>CD34+CD35+CD36+CD37+CD38+CD39+CD40+CD41+CD42+CD45+CD49</f>
        <v>10945.01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60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2"/>
      <c r="DE33" s="54">
        <f>DE34+DE35+DE36+DE37+DE38+DE39+DE40+DE41+DE42+DE45+DE49</f>
        <v>16571.83</v>
      </c>
      <c r="DF33" s="55"/>
      <c r="DG33" s="55"/>
      <c r="DH33" s="55"/>
      <c r="DI33" s="55"/>
      <c r="DJ33" s="55"/>
      <c r="DK33" s="55"/>
      <c r="DL33" s="55"/>
      <c r="DM33" s="55"/>
      <c r="DN33" s="56"/>
      <c r="DO33" s="54">
        <f>DO34+DO35+DO36+DO37+DO38+DO39+DO40+DO41+DO42+DO45+DO49</f>
        <v>13112.9</v>
      </c>
      <c r="DP33" s="55"/>
      <c r="DQ33" s="55"/>
      <c r="DR33" s="55"/>
      <c r="DS33" s="55"/>
      <c r="DT33" s="55"/>
      <c r="DU33" s="55"/>
      <c r="DV33" s="55"/>
      <c r="DW33" s="55"/>
      <c r="DX33" s="56"/>
      <c r="DY33" s="60" t="s">
        <v>35</v>
      </c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2"/>
      <c r="EP33" s="54">
        <f>EP34+EP35+EP36+EP37+EP38+EP39+EP40+EP41+EP42+EP45+EP48</f>
        <v>25054.53</v>
      </c>
      <c r="EQ33" s="55"/>
      <c r="ER33" s="55"/>
      <c r="ES33" s="55"/>
      <c r="ET33" s="55"/>
      <c r="EU33" s="55"/>
      <c r="EV33" s="55"/>
      <c r="EW33" s="55"/>
      <c r="EX33" s="55"/>
      <c r="EY33" s="56"/>
      <c r="EZ33" s="54">
        <f>EZ34+EZ35+EZ36+EZ37+EZ38+EZ39+EZ40+EZ41+EZ42+EZ45*0+EZ48</f>
        <v>25656.16</v>
      </c>
      <c r="FA33" s="55"/>
      <c r="FB33" s="55"/>
      <c r="FC33" s="55"/>
      <c r="FD33" s="55"/>
      <c r="FE33" s="55"/>
      <c r="FF33" s="55"/>
      <c r="FG33" s="55"/>
      <c r="FH33" s="55"/>
      <c r="FI33" s="56"/>
      <c r="FJ33" s="67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2"/>
      <c r="GA33" s="14">
        <f>CD33/BT33</f>
        <v>0.92</v>
      </c>
      <c r="GB33" s="14">
        <f>DE33/DO33</f>
        <v>1.26</v>
      </c>
      <c r="GC33" s="14">
        <f>EP33/EZ33</f>
        <v>0.98</v>
      </c>
      <c r="GD33" s="1"/>
      <c r="GE33" s="1"/>
      <c r="GF33" s="1"/>
      <c r="GG33" s="1"/>
      <c r="IK33" s="17">
        <f>EP34+EP37+EP39+EP40+EP41+EP42+EP48</f>
        <v>25054.53</v>
      </c>
      <c r="IL33" s="13">
        <f t="shared" si="0"/>
        <v>25054.53</v>
      </c>
      <c r="IM33" s="6">
        <f t="shared" si="1"/>
        <v>25656.16</v>
      </c>
    </row>
    <row r="34" spans="1:247" s="6" customFormat="1" ht="15" customHeight="1">
      <c r="A34" s="37" t="s">
        <v>62</v>
      </c>
      <c r="B34" s="38"/>
      <c r="C34" s="38"/>
      <c r="D34" s="38"/>
      <c r="E34" s="38"/>
      <c r="F34" s="38"/>
      <c r="G34" s="38"/>
      <c r="H34" s="38"/>
      <c r="I34" s="39"/>
      <c r="J34" s="10"/>
      <c r="K34" s="47" t="s">
        <v>63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1"/>
      <c r="BI34" s="41" t="s">
        <v>29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51">
        <f>'[6]РЭК на 2014 2015'!D28</f>
        <v>0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51"/>
      <c r="CE34" s="52"/>
      <c r="CF34" s="52"/>
      <c r="CG34" s="52"/>
      <c r="CH34" s="52"/>
      <c r="CI34" s="52"/>
      <c r="CJ34" s="52"/>
      <c r="CK34" s="52"/>
      <c r="CL34" s="52"/>
      <c r="CM34" s="53"/>
      <c r="CN34" s="60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  <c r="DE34" s="68">
        <f>'[6]РЭК на 2014 2015'!H28</f>
        <v>0</v>
      </c>
      <c r="DF34" s="52"/>
      <c r="DG34" s="52"/>
      <c r="DH34" s="52"/>
      <c r="DI34" s="52"/>
      <c r="DJ34" s="52"/>
      <c r="DK34" s="52"/>
      <c r="DL34" s="52"/>
      <c r="DM34" s="52"/>
      <c r="DN34" s="53"/>
      <c r="DO34" s="51"/>
      <c r="DP34" s="52"/>
      <c r="DQ34" s="52"/>
      <c r="DR34" s="52"/>
      <c r="DS34" s="52"/>
      <c r="DT34" s="52"/>
      <c r="DU34" s="52"/>
      <c r="DV34" s="52"/>
      <c r="DW34" s="52"/>
      <c r="DX34" s="53"/>
      <c r="DY34" s="60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2"/>
      <c r="EP34" s="54">
        <v>12972.72</v>
      </c>
      <c r="EQ34" s="55"/>
      <c r="ER34" s="55"/>
      <c r="ES34" s="55"/>
      <c r="ET34" s="55"/>
      <c r="EU34" s="55"/>
      <c r="EV34" s="55"/>
      <c r="EW34" s="55"/>
      <c r="EX34" s="55"/>
      <c r="EY34" s="56"/>
      <c r="EZ34" s="54">
        <v>13192.88</v>
      </c>
      <c r="FA34" s="55"/>
      <c r="FB34" s="55"/>
      <c r="FC34" s="55"/>
      <c r="FD34" s="55"/>
      <c r="FE34" s="55"/>
      <c r="FF34" s="55"/>
      <c r="FG34" s="55"/>
      <c r="FH34" s="55"/>
      <c r="FI34" s="56"/>
      <c r="FJ34" s="67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2"/>
      <c r="GA34" s="14"/>
      <c r="GB34" s="14"/>
      <c r="GC34" s="14"/>
      <c r="GD34" s="1"/>
      <c r="GE34" s="1"/>
      <c r="GF34" s="1"/>
      <c r="GG34" s="1"/>
      <c r="IK34" s="17">
        <f>EZ34+EZ37+EZ39+EZ42</f>
        <v>25575.25</v>
      </c>
      <c r="IL34" s="13">
        <f t="shared" si="0"/>
        <v>12972.72</v>
      </c>
      <c r="IM34" s="6">
        <f t="shared" si="1"/>
        <v>13192.88</v>
      </c>
    </row>
    <row r="35" spans="1:247" s="6" customFormat="1" ht="45" customHeight="1">
      <c r="A35" s="37" t="s">
        <v>64</v>
      </c>
      <c r="B35" s="38"/>
      <c r="C35" s="38"/>
      <c r="D35" s="38"/>
      <c r="E35" s="38"/>
      <c r="F35" s="38"/>
      <c r="G35" s="38"/>
      <c r="H35" s="38"/>
      <c r="I35" s="39"/>
      <c r="J35" s="10"/>
      <c r="K35" s="47" t="s">
        <v>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11"/>
      <c r="BI35" s="41" t="s">
        <v>29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51"/>
      <c r="BU35" s="52"/>
      <c r="BV35" s="52"/>
      <c r="BW35" s="52"/>
      <c r="BX35" s="52"/>
      <c r="BY35" s="52"/>
      <c r="BZ35" s="52"/>
      <c r="CA35" s="52"/>
      <c r="CB35" s="52"/>
      <c r="CC35" s="53"/>
      <c r="CD35" s="51"/>
      <c r="CE35" s="52"/>
      <c r="CF35" s="52"/>
      <c r="CG35" s="52"/>
      <c r="CH35" s="52"/>
      <c r="CI35" s="52"/>
      <c r="CJ35" s="52"/>
      <c r="CK35" s="52"/>
      <c r="CL35" s="52"/>
      <c r="CM35" s="53"/>
      <c r="CN35" s="60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  <c r="DE35" s="51"/>
      <c r="DF35" s="52"/>
      <c r="DG35" s="52"/>
      <c r="DH35" s="52"/>
      <c r="DI35" s="52"/>
      <c r="DJ35" s="52"/>
      <c r="DK35" s="52"/>
      <c r="DL35" s="52"/>
      <c r="DM35" s="52"/>
      <c r="DN35" s="53"/>
      <c r="DO35" s="51"/>
      <c r="DP35" s="52"/>
      <c r="DQ35" s="52"/>
      <c r="DR35" s="52"/>
      <c r="DS35" s="52"/>
      <c r="DT35" s="52"/>
      <c r="DU35" s="52"/>
      <c r="DV35" s="52"/>
      <c r="DW35" s="52"/>
      <c r="DX35" s="53"/>
      <c r="DY35" s="60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2"/>
      <c r="EP35" s="51"/>
      <c r="EQ35" s="52"/>
      <c r="ER35" s="52"/>
      <c r="ES35" s="52"/>
      <c r="ET35" s="52"/>
      <c r="EU35" s="52"/>
      <c r="EV35" s="52"/>
      <c r="EW35" s="52"/>
      <c r="EX35" s="52"/>
      <c r="EY35" s="53"/>
      <c r="EZ35" s="51"/>
      <c r="FA35" s="52"/>
      <c r="FB35" s="52"/>
      <c r="FC35" s="52"/>
      <c r="FD35" s="52"/>
      <c r="FE35" s="52"/>
      <c r="FF35" s="52"/>
      <c r="FG35" s="52"/>
      <c r="FH35" s="52"/>
      <c r="FI35" s="53"/>
      <c r="FJ35" s="60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2"/>
      <c r="GA35" s="14"/>
      <c r="GB35" s="14"/>
      <c r="GC35" s="14"/>
      <c r="GD35" s="1"/>
      <c r="GE35" s="1"/>
      <c r="GF35" s="1"/>
      <c r="GG35" s="1"/>
      <c r="IL35" s="13">
        <f t="shared" si="0"/>
        <v>0</v>
      </c>
      <c r="IM35" s="6">
        <f t="shared" si="1"/>
        <v>0</v>
      </c>
    </row>
    <row r="36" spans="1:247" s="6" customFormat="1" ht="15" customHeight="1">
      <c r="A36" s="37" t="s">
        <v>66</v>
      </c>
      <c r="B36" s="38"/>
      <c r="C36" s="38"/>
      <c r="D36" s="38"/>
      <c r="E36" s="38"/>
      <c r="F36" s="38"/>
      <c r="G36" s="38"/>
      <c r="H36" s="38"/>
      <c r="I36" s="39"/>
      <c r="J36" s="10"/>
      <c r="K36" s="47" t="s">
        <v>67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1"/>
      <c r="BI36" s="41" t="s">
        <v>29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51"/>
      <c r="BU36" s="52"/>
      <c r="BV36" s="52"/>
      <c r="BW36" s="52"/>
      <c r="BX36" s="52"/>
      <c r="BY36" s="52"/>
      <c r="BZ36" s="52"/>
      <c r="CA36" s="52"/>
      <c r="CB36" s="52"/>
      <c r="CC36" s="53"/>
      <c r="CD36" s="51"/>
      <c r="CE36" s="52"/>
      <c r="CF36" s="52"/>
      <c r="CG36" s="52"/>
      <c r="CH36" s="52"/>
      <c r="CI36" s="52"/>
      <c r="CJ36" s="52"/>
      <c r="CK36" s="52"/>
      <c r="CL36" s="52"/>
      <c r="CM36" s="53"/>
      <c r="CN36" s="60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  <c r="DE36" s="51"/>
      <c r="DF36" s="52"/>
      <c r="DG36" s="52"/>
      <c r="DH36" s="52"/>
      <c r="DI36" s="52"/>
      <c r="DJ36" s="52"/>
      <c r="DK36" s="52"/>
      <c r="DL36" s="52"/>
      <c r="DM36" s="52"/>
      <c r="DN36" s="53"/>
      <c r="DO36" s="51"/>
      <c r="DP36" s="52"/>
      <c r="DQ36" s="52"/>
      <c r="DR36" s="52"/>
      <c r="DS36" s="52"/>
      <c r="DT36" s="52"/>
      <c r="DU36" s="52"/>
      <c r="DV36" s="52"/>
      <c r="DW36" s="52"/>
      <c r="DX36" s="53"/>
      <c r="DY36" s="60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2"/>
      <c r="EP36" s="51"/>
      <c r="EQ36" s="52"/>
      <c r="ER36" s="52"/>
      <c r="ES36" s="52"/>
      <c r="ET36" s="52"/>
      <c r="EU36" s="52"/>
      <c r="EV36" s="52"/>
      <c r="EW36" s="52"/>
      <c r="EX36" s="52"/>
      <c r="EY36" s="53"/>
      <c r="EZ36" s="51"/>
      <c r="FA36" s="52"/>
      <c r="FB36" s="52"/>
      <c r="FC36" s="52"/>
      <c r="FD36" s="52"/>
      <c r="FE36" s="52"/>
      <c r="FF36" s="52"/>
      <c r="FG36" s="52"/>
      <c r="FH36" s="52"/>
      <c r="FI36" s="53"/>
      <c r="FJ36" s="60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2"/>
      <c r="GA36" s="14"/>
      <c r="GB36" s="14"/>
      <c r="GC36" s="14"/>
      <c r="GD36" s="1"/>
      <c r="GE36" s="1"/>
      <c r="GF36" s="1"/>
      <c r="GG36" s="1"/>
      <c r="IL36" s="13">
        <f t="shared" si="0"/>
        <v>0</v>
      </c>
      <c r="IM36" s="6">
        <f t="shared" si="1"/>
        <v>0</v>
      </c>
    </row>
    <row r="37" spans="1:247" s="6" customFormat="1" ht="15" customHeight="1">
      <c r="A37" s="37" t="s">
        <v>68</v>
      </c>
      <c r="B37" s="38"/>
      <c r="C37" s="38"/>
      <c r="D37" s="38"/>
      <c r="E37" s="38"/>
      <c r="F37" s="38"/>
      <c r="G37" s="38"/>
      <c r="H37" s="38"/>
      <c r="I37" s="39"/>
      <c r="J37" s="10"/>
      <c r="K37" s="47" t="s">
        <v>69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11"/>
      <c r="BI37" s="41" t="s">
        <v>29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54">
        <f>'[6]РЭК на 2014 2015'!D21</f>
        <v>3596.58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51">
        <v>3862.53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60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  <c r="DE37" s="54">
        <f>'[6]РЭК на 2014 2015'!H21</f>
        <v>3813.42</v>
      </c>
      <c r="DF37" s="52"/>
      <c r="DG37" s="52"/>
      <c r="DH37" s="52"/>
      <c r="DI37" s="52"/>
      <c r="DJ37" s="52"/>
      <c r="DK37" s="52"/>
      <c r="DL37" s="52"/>
      <c r="DM37" s="52"/>
      <c r="DN37" s="53"/>
      <c r="DO37" s="54">
        <f>DO25*30.2%</f>
        <v>3908.12</v>
      </c>
      <c r="DP37" s="55"/>
      <c r="DQ37" s="55"/>
      <c r="DR37" s="55"/>
      <c r="DS37" s="55"/>
      <c r="DT37" s="55"/>
      <c r="DU37" s="55"/>
      <c r="DV37" s="55"/>
      <c r="DW37" s="55"/>
      <c r="DX37" s="56"/>
      <c r="DY37" s="60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2"/>
      <c r="EP37" s="54">
        <v>5405.02</v>
      </c>
      <c r="EQ37" s="55"/>
      <c r="ER37" s="55"/>
      <c r="ES37" s="55"/>
      <c r="ET37" s="55"/>
      <c r="EU37" s="55"/>
      <c r="EV37" s="55"/>
      <c r="EW37" s="55"/>
      <c r="EX37" s="55"/>
      <c r="EY37" s="56"/>
      <c r="EZ37" s="54">
        <v>6366.58</v>
      </c>
      <c r="FA37" s="55"/>
      <c r="FB37" s="55"/>
      <c r="FC37" s="55"/>
      <c r="FD37" s="55"/>
      <c r="FE37" s="55"/>
      <c r="FF37" s="55"/>
      <c r="FG37" s="55"/>
      <c r="FH37" s="55"/>
      <c r="FI37" s="56"/>
      <c r="FJ37" s="60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2"/>
      <c r="GA37" s="14">
        <f>CD37/BT37</f>
        <v>1.07</v>
      </c>
      <c r="GB37" s="14">
        <f>DE37/DO37</f>
        <v>0.98</v>
      </c>
      <c r="GC37" s="14">
        <f>EP37/EZ37</f>
        <v>0.85</v>
      </c>
      <c r="GD37" s="1"/>
      <c r="GE37" s="1"/>
      <c r="GF37" s="1"/>
      <c r="GG37" s="1"/>
      <c r="IL37" s="13">
        <f t="shared" si="0"/>
        <v>5405.02</v>
      </c>
      <c r="IM37" s="6">
        <f t="shared" si="1"/>
        <v>6366.58</v>
      </c>
    </row>
    <row r="38" spans="1:247" s="6" customFormat="1" ht="45" customHeight="1">
      <c r="A38" s="37" t="s">
        <v>70</v>
      </c>
      <c r="B38" s="38"/>
      <c r="C38" s="38"/>
      <c r="D38" s="38"/>
      <c r="E38" s="38"/>
      <c r="F38" s="38"/>
      <c r="G38" s="38"/>
      <c r="H38" s="38"/>
      <c r="I38" s="39"/>
      <c r="J38" s="10"/>
      <c r="K38" s="47" t="s">
        <v>71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1"/>
      <c r="BI38" s="41" t="s">
        <v>29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51"/>
      <c r="BU38" s="52"/>
      <c r="BV38" s="52"/>
      <c r="BW38" s="52"/>
      <c r="BX38" s="52"/>
      <c r="BY38" s="52"/>
      <c r="BZ38" s="52"/>
      <c r="CA38" s="52"/>
      <c r="CB38" s="52"/>
      <c r="CC38" s="53"/>
      <c r="CD38" s="51"/>
      <c r="CE38" s="52"/>
      <c r="CF38" s="52"/>
      <c r="CG38" s="52"/>
      <c r="CH38" s="52"/>
      <c r="CI38" s="52"/>
      <c r="CJ38" s="52"/>
      <c r="CK38" s="52"/>
      <c r="CL38" s="52"/>
      <c r="CM38" s="53"/>
      <c r="CN38" s="60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  <c r="DE38" s="51"/>
      <c r="DF38" s="52"/>
      <c r="DG38" s="52"/>
      <c r="DH38" s="52"/>
      <c r="DI38" s="52"/>
      <c r="DJ38" s="52"/>
      <c r="DK38" s="52"/>
      <c r="DL38" s="52"/>
      <c r="DM38" s="52"/>
      <c r="DN38" s="53"/>
      <c r="DO38" s="51"/>
      <c r="DP38" s="52"/>
      <c r="DQ38" s="52"/>
      <c r="DR38" s="52"/>
      <c r="DS38" s="52"/>
      <c r="DT38" s="52"/>
      <c r="DU38" s="52"/>
      <c r="DV38" s="52"/>
      <c r="DW38" s="52"/>
      <c r="DX38" s="53"/>
      <c r="DY38" s="60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2"/>
      <c r="EP38" s="51"/>
      <c r="EQ38" s="52"/>
      <c r="ER38" s="52"/>
      <c r="ES38" s="52"/>
      <c r="ET38" s="52"/>
      <c r="EU38" s="52"/>
      <c r="EV38" s="52"/>
      <c r="EW38" s="52"/>
      <c r="EX38" s="52"/>
      <c r="EY38" s="53"/>
      <c r="EZ38" s="51"/>
      <c r="FA38" s="52"/>
      <c r="FB38" s="52"/>
      <c r="FC38" s="52"/>
      <c r="FD38" s="52"/>
      <c r="FE38" s="52"/>
      <c r="FF38" s="52"/>
      <c r="FG38" s="52"/>
      <c r="FH38" s="52"/>
      <c r="FI38" s="53"/>
      <c r="FJ38" s="60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2"/>
      <c r="GA38" s="14"/>
      <c r="GB38" s="14"/>
      <c r="GC38" s="14"/>
      <c r="GD38" s="1"/>
      <c r="GE38" s="1"/>
      <c r="GF38" s="1"/>
      <c r="GG38" s="1"/>
      <c r="IL38" s="13">
        <f t="shared" si="0"/>
        <v>0</v>
      </c>
      <c r="IM38" s="6">
        <f t="shared" si="1"/>
        <v>0</v>
      </c>
    </row>
    <row r="39" spans="1:247" s="6" customFormat="1" ht="15" customHeight="1">
      <c r="A39" s="37" t="s">
        <v>72</v>
      </c>
      <c r="B39" s="38"/>
      <c r="C39" s="38"/>
      <c r="D39" s="38"/>
      <c r="E39" s="38"/>
      <c r="F39" s="38"/>
      <c r="G39" s="38"/>
      <c r="H39" s="38"/>
      <c r="I39" s="39"/>
      <c r="J39" s="10"/>
      <c r="K39" s="47" t="s">
        <v>73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11"/>
      <c r="BI39" s="41" t="s">
        <v>29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63">
        <f>'[6]РЭК на 2014 2015'!D23</f>
        <v>712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51">
        <v>6319.33</v>
      </c>
      <c r="CE39" s="52"/>
      <c r="CF39" s="52"/>
      <c r="CG39" s="52"/>
      <c r="CH39" s="52"/>
      <c r="CI39" s="52"/>
      <c r="CJ39" s="52"/>
      <c r="CK39" s="52"/>
      <c r="CL39" s="52"/>
      <c r="CM39" s="53"/>
      <c r="CN39" s="60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  <c r="DE39" s="63">
        <f>'[6]РЭК на 2014 2015'!H23</f>
        <v>6235.04</v>
      </c>
      <c r="DF39" s="52"/>
      <c r="DG39" s="52"/>
      <c r="DH39" s="52"/>
      <c r="DI39" s="52"/>
      <c r="DJ39" s="52"/>
      <c r="DK39" s="52"/>
      <c r="DL39" s="52"/>
      <c r="DM39" s="52"/>
      <c r="DN39" s="53"/>
      <c r="DO39" s="51">
        <v>8557.32</v>
      </c>
      <c r="DP39" s="52"/>
      <c r="DQ39" s="52"/>
      <c r="DR39" s="52"/>
      <c r="DS39" s="52"/>
      <c r="DT39" s="52"/>
      <c r="DU39" s="52"/>
      <c r="DV39" s="52"/>
      <c r="DW39" s="52"/>
      <c r="DX39" s="53"/>
      <c r="DY39" s="60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2"/>
      <c r="EP39" s="63">
        <v>4976.31</v>
      </c>
      <c r="EQ39" s="64"/>
      <c r="ER39" s="64"/>
      <c r="ES39" s="64"/>
      <c r="ET39" s="64"/>
      <c r="EU39" s="64"/>
      <c r="EV39" s="64"/>
      <c r="EW39" s="64"/>
      <c r="EX39" s="64"/>
      <c r="EY39" s="65"/>
      <c r="EZ39" s="54">
        <v>5062.64</v>
      </c>
      <c r="FA39" s="55"/>
      <c r="FB39" s="55"/>
      <c r="FC39" s="55"/>
      <c r="FD39" s="55"/>
      <c r="FE39" s="55"/>
      <c r="FF39" s="55"/>
      <c r="FG39" s="55"/>
      <c r="FH39" s="55"/>
      <c r="FI39" s="56"/>
      <c r="FJ39" s="60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2"/>
      <c r="GA39" s="14">
        <f>CD39/BT39</f>
        <v>8.88</v>
      </c>
      <c r="GB39" s="14">
        <f>DE39/DO39</f>
        <v>0.73</v>
      </c>
      <c r="GC39" s="14">
        <f>EP39/EZ39</f>
        <v>0.98</v>
      </c>
      <c r="GD39" s="1"/>
      <c r="GE39" s="1"/>
      <c r="GF39" s="1"/>
      <c r="GG39" s="1"/>
      <c r="IL39" s="13">
        <f t="shared" si="0"/>
        <v>4976.31</v>
      </c>
      <c r="IM39" s="6">
        <f t="shared" si="1"/>
        <v>5062.64</v>
      </c>
    </row>
    <row r="40" spans="1:247" s="6" customFormat="1" ht="15" customHeight="1">
      <c r="A40" s="37" t="s">
        <v>74</v>
      </c>
      <c r="B40" s="38"/>
      <c r="C40" s="38"/>
      <c r="D40" s="38"/>
      <c r="E40" s="38"/>
      <c r="F40" s="38"/>
      <c r="G40" s="38"/>
      <c r="H40" s="38"/>
      <c r="I40" s="39"/>
      <c r="J40" s="10"/>
      <c r="K40" s="47" t="s">
        <v>75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11"/>
      <c r="BI40" s="41" t="s">
        <v>29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66" t="str">
        <f>'[6]РЭК на 2014 2015'!D60</f>
        <v>4191,16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51">
        <v>544.14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60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  <c r="DE40" s="54">
        <f>'[6]РЭК на 2014 2015'!H60</f>
        <v>4852.24</v>
      </c>
      <c r="DF40" s="55"/>
      <c r="DG40" s="55"/>
      <c r="DH40" s="55"/>
      <c r="DI40" s="55"/>
      <c r="DJ40" s="55"/>
      <c r="DK40" s="55"/>
      <c r="DL40" s="55"/>
      <c r="DM40" s="55"/>
      <c r="DN40" s="56"/>
      <c r="DO40" s="51">
        <v>346</v>
      </c>
      <c r="DP40" s="52"/>
      <c r="DQ40" s="52"/>
      <c r="DR40" s="52"/>
      <c r="DS40" s="52"/>
      <c r="DT40" s="52"/>
      <c r="DU40" s="52"/>
      <c r="DV40" s="52"/>
      <c r="DW40" s="52"/>
      <c r="DX40" s="53"/>
      <c r="DY40" s="60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2"/>
      <c r="EP40" s="54">
        <v>0</v>
      </c>
      <c r="EQ40" s="55"/>
      <c r="ER40" s="55"/>
      <c r="ES40" s="55"/>
      <c r="ET40" s="55"/>
      <c r="EU40" s="55"/>
      <c r="EV40" s="55"/>
      <c r="EW40" s="55"/>
      <c r="EX40" s="55"/>
      <c r="EY40" s="56"/>
      <c r="EZ40" s="51">
        <v>0</v>
      </c>
      <c r="FA40" s="52"/>
      <c r="FB40" s="52"/>
      <c r="FC40" s="52"/>
      <c r="FD40" s="52"/>
      <c r="FE40" s="52"/>
      <c r="FF40" s="52"/>
      <c r="FG40" s="52"/>
      <c r="FH40" s="52"/>
      <c r="FI40" s="53"/>
      <c r="FJ40" s="60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2"/>
      <c r="GA40" s="14">
        <f>CD40/BT40</f>
        <v>0.13</v>
      </c>
      <c r="GB40" s="14">
        <f>DE40/DO40</f>
        <v>14.02</v>
      </c>
      <c r="GC40" s="14" t="e">
        <f>EP40/EZ40</f>
        <v>#DIV/0!</v>
      </c>
      <c r="GD40" s="1"/>
      <c r="GE40" s="1"/>
      <c r="GF40" s="1"/>
      <c r="GG40" s="1"/>
      <c r="IL40" s="13">
        <f t="shared" si="0"/>
        <v>0</v>
      </c>
      <c r="IM40" s="6">
        <f t="shared" si="1"/>
        <v>0</v>
      </c>
    </row>
    <row r="41" spans="1:247" s="6" customFormat="1" ht="15" customHeight="1">
      <c r="A41" s="37" t="s">
        <v>76</v>
      </c>
      <c r="B41" s="38"/>
      <c r="C41" s="38"/>
      <c r="D41" s="38"/>
      <c r="E41" s="38"/>
      <c r="F41" s="38"/>
      <c r="G41" s="38"/>
      <c r="H41" s="38"/>
      <c r="I41" s="39"/>
      <c r="J41" s="10"/>
      <c r="K41" s="47" t="s">
        <v>77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1"/>
      <c r="BI41" s="41" t="s">
        <v>29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51" t="str">
        <f>'[6]РЭК на 2014 2015'!D64</f>
        <v>1193,84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51">
        <v>0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60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  <c r="DE41" s="54">
        <f>'[6]РЭК на 2014 2015'!H64</f>
        <v>1367.91</v>
      </c>
      <c r="DF41" s="52"/>
      <c r="DG41" s="52"/>
      <c r="DH41" s="52"/>
      <c r="DI41" s="52"/>
      <c r="DJ41" s="52"/>
      <c r="DK41" s="52"/>
      <c r="DL41" s="52"/>
      <c r="DM41" s="52"/>
      <c r="DN41" s="53"/>
      <c r="DO41" s="51">
        <v>0</v>
      </c>
      <c r="DP41" s="52"/>
      <c r="DQ41" s="52"/>
      <c r="DR41" s="52"/>
      <c r="DS41" s="52"/>
      <c r="DT41" s="52"/>
      <c r="DU41" s="52"/>
      <c r="DV41" s="52"/>
      <c r="DW41" s="52"/>
      <c r="DX41" s="53"/>
      <c r="DY41" s="60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2"/>
      <c r="EP41" s="54">
        <v>156.06</v>
      </c>
      <c r="EQ41" s="55"/>
      <c r="ER41" s="55"/>
      <c r="ES41" s="55"/>
      <c r="ET41" s="55"/>
      <c r="EU41" s="55"/>
      <c r="EV41" s="55"/>
      <c r="EW41" s="55"/>
      <c r="EX41" s="55"/>
      <c r="EY41" s="56"/>
      <c r="EZ41" s="51">
        <v>12</v>
      </c>
      <c r="FA41" s="52"/>
      <c r="FB41" s="52"/>
      <c r="FC41" s="52"/>
      <c r="FD41" s="52"/>
      <c r="FE41" s="52"/>
      <c r="FF41" s="52"/>
      <c r="FG41" s="52"/>
      <c r="FH41" s="52"/>
      <c r="FI41" s="53"/>
      <c r="FJ41" s="60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2"/>
      <c r="GA41" s="14">
        <f>CD41/BT41</f>
        <v>0</v>
      </c>
      <c r="GB41" s="14" t="e">
        <f>DE41/DO41</f>
        <v>#DIV/0!</v>
      </c>
      <c r="GC41" s="14">
        <f>EP41/EZ41</f>
        <v>13.01</v>
      </c>
      <c r="GD41" s="1"/>
      <c r="GE41" s="1"/>
      <c r="GF41" s="1"/>
      <c r="GG41" s="1"/>
      <c r="IL41" s="13">
        <f t="shared" si="0"/>
        <v>156.06</v>
      </c>
      <c r="IM41" s="6">
        <f t="shared" si="1"/>
        <v>12</v>
      </c>
    </row>
    <row r="42" spans="1:247" s="6" customFormat="1" ht="15" customHeight="1">
      <c r="A42" s="37" t="s">
        <v>78</v>
      </c>
      <c r="B42" s="38"/>
      <c r="C42" s="38"/>
      <c r="D42" s="38"/>
      <c r="E42" s="38"/>
      <c r="F42" s="38"/>
      <c r="G42" s="38"/>
      <c r="H42" s="38"/>
      <c r="I42" s="39"/>
      <c r="J42" s="10"/>
      <c r="K42" s="47" t="s">
        <v>140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11"/>
      <c r="BI42" s="41" t="s">
        <v>29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51">
        <f>'[6]РЭК на 2014 2015'!D65+'[6]РЭК на 2014 2015'!D32</f>
        <v>86.29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51">
        <v>219.01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60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  <c r="DE42" s="51">
        <f>'[6]РЭК на 2014 2015'!H65+'[6]РЭК на 2014 2015'!H32</f>
        <v>303.22</v>
      </c>
      <c r="DF42" s="52"/>
      <c r="DG42" s="52"/>
      <c r="DH42" s="52"/>
      <c r="DI42" s="52"/>
      <c r="DJ42" s="52"/>
      <c r="DK42" s="52"/>
      <c r="DL42" s="52"/>
      <c r="DM42" s="52"/>
      <c r="DN42" s="53"/>
      <c r="DO42" s="51">
        <v>301.46</v>
      </c>
      <c r="DP42" s="52"/>
      <c r="DQ42" s="52"/>
      <c r="DR42" s="52"/>
      <c r="DS42" s="52"/>
      <c r="DT42" s="52"/>
      <c r="DU42" s="52"/>
      <c r="DV42" s="52"/>
      <c r="DW42" s="52"/>
      <c r="DX42" s="53"/>
      <c r="DY42" s="60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2"/>
      <c r="EP42" s="63">
        <f>EP43+EP44</f>
        <v>1464.22</v>
      </c>
      <c r="EQ42" s="64"/>
      <c r="ER42" s="64"/>
      <c r="ES42" s="64"/>
      <c r="ET42" s="64"/>
      <c r="EU42" s="64"/>
      <c r="EV42" s="64"/>
      <c r="EW42" s="64"/>
      <c r="EX42" s="64"/>
      <c r="EY42" s="65"/>
      <c r="EZ42" s="63">
        <f>EZ43+EZ44</f>
        <v>953.15</v>
      </c>
      <c r="FA42" s="64"/>
      <c r="FB42" s="64"/>
      <c r="FC42" s="64"/>
      <c r="FD42" s="64"/>
      <c r="FE42" s="64"/>
      <c r="FF42" s="64"/>
      <c r="FG42" s="64"/>
      <c r="FH42" s="64"/>
      <c r="FI42" s="65"/>
      <c r="FJ42" s="60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2"/>
      <c r="GA42" s="14">
        <f>CD42/BT42</f>
        <v>2.54</v>
      </c>
      <c r="GB42" s="14">
        <f>DE42/DO42</f>
        <v>1.01</v>
      </c>
      <c r="GC42" s="14">
        <f>EP42/EZ42</f>
        <v>1.54</v>
      </c>
      <c r="GD42" s="1"/>
      <c r="GE42" s="1"/>
      <c r="GF42" s="1"/>
      <c r="GG42" s="1"/>
      <c r="IL42" s="13">
        <f t="shared" si="0"/>
        <v>1464.22</v>
      </c>
      <c r="IM42" s="6">
        <f t="shared" si="1"/>
        <v>953.15</v>
      </c>
    </row>
    <row r="43" spans="1:246" s="6" customFormat="1" ht="15" customHeight="1">
      <c r="A43" s="37"/>
      <c r="B43" s="38"/>
      <c r="C43" s="38"/>
      <c r="D43" s="38"/>
      <c r="E43" s="38"/>
      <c r="F43" s="38"/>
      <c r="G43" s="38"/>
      <c r="H43" s="38"/>
      <c r="I43" s="39"/>
      <c r="J43" s="10"/>
      <c r="K43" s="47" t="s">
        <v>141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1"/>
      <c r="BI43" s="41" t="s">
        <v>29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18"/>
      <c r="BT43" s="24"/>
      <c r="BU43" s="19"/>
      <c r="BV43" s="19"/>
      <c r="BW43" s="19"/>
      <c r="BX43" s="19"/>
      <c r="BY43" s="19"/>
      <c r="BZ43" s="19"/>
      <c r="CA43" s="19"/>
      <c r="CB43" s="19"/>
      <c r="CC43" s="20"/>
      <c r="CD43" s="24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  <c r="DE43" s="24"/>
      <c r="DF43" s="19"/>
      <c r="DG43" s="19"/>
      <c r="DH43" s="19"/>
      <c r="DI43" s="19"/>
      <c r="DJ43" s="19"/>
      <c r="DK43" s="19"/>
      <c r="DL43" s="19"/>
      <c r="DM43" s="19"/>
      <c r="DN43" s="20"/>
      <c r="DO43" s="24"/>
      <c r="DP43" s="19"/>
      <c r="DQ43" s="19"/>
      <c r="DR43" s="19"/>
      <c r="DS43" s="19"/>
      <c r="DT43" s="19"/>
      <c r="DU43" s="19"/>
      <c r="DV43" s="19"/>
      <c r="DW43" s="19"/>
      <c r="DX43" s="20"/>
      <c r="DY43" s="21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3"/>
      <c r="EP43" s="63">
        <v>1435.23</v>
      </c>
      <c r="EQ43" s="64"/>
      <c r="ER43" s="64"/>
      <c r="ES43" s="64"/>
      <c r="ET43" s="64"/>
      <c r="EU43" s="64"/>
      <c r="EV43" s="64"/>
      <c r="EW43" s="64"/>
      <c r="EX43" s="64"/>
      <c r="EY43" s="65"/>
      <c r="EZ43" s="51">
        <v>907.6</v>
      </c>
      <c r="FA43" s="52"/>
      <c r="FB43" s="52"/>
      <c r="FC43" s="52"/>
      <c r="FD43" s="52"/>
      <c r="FE43" s="52"/>
      <c r="FF43" s="52"/>
      <c r="FG43" s="52"/>
      <c r="FH43" s="52"/>
      <c r="FI43" s="53"/>
      <c r="FJ43" s="21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3"/>
      <c r="GA43" s="14"/>
      <c r="GB43" s="14"/>
      <c r="GC43" s="14"/>
      <c r="GD43" s="1"/>
      <c r="GE43" s="1"/>
      <c r="GF43" s="1"/>
      <c r="GG43" s="1"/>
      <c r="IL43" s="13"/>
    </row>
    <row r="44" spans="1:246" s="6" customFormat="1" ht="15" customHeight="1">
      <c r="A44" s="37"/>
      <c r="B44" s="38"/>
      <c r="C44" s="38"/>
      <c r="D44" s="38"/>
      <c r="E44" s="38"/>
      <c r="F44" s="38"/>
      <c r="G44" s="38"/>
      <c r="H44" s="38"/>
      <c r="I44" s="39"/>
      <c r="J44" s="10"/>
      <c r="K44" s="47" t="s">
        <v>142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11"/>
      <c r="BI44" s="41" t="s">
        <v>29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18"/>
      <c r="BT44" s="24"/>
      <c r="BU44" s="19"/>
      <c r="BV44" s="19"/>
      <c r="BW44" s="19"/>
      <c r="BX44" s="19"/>
      <c r="BY44" s="19"/>
      <c r="BZ44" s="19"/>
      <c r="CA44" s="19"/>
      <c r="CB44" s="19"/>
      <c r="CC44" s="20"/>
      <c r="CD44" s="24"/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  <c r="DE44" s="24"/>
      <c r="DF44" s="19"/>
      <c r="DG44" s="19"/>
      <c r="DH44" s="19"/>
      <c r="DI44" s="19"/>
      <c r="DJ44" s="19"/>
      <c r="DK44" s="19"/>
      <c r="DL44" s="19"/>
      <c r="DM44" s="19"/>
      <c r="DN44" s="20"/>
      <c r="DO44" s="24"/>
      <c r="DP44" s="19"/>
      <c r="DQ44" s="19"/>
      <c r="DR44" s="19"/>
      <c r="DS44" s="19"/>
      <c r="DT44" s="19"/>
      <c r="DU44" s="19"/>
      <c r="DV44" s="19"/>
      <c r="DW44" s="19"/>
      <c r="DX44" s="20"/>
      <c r="DY44" s="21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3"/>
      <c r="EP44" s="63">
        <v>28.99</v>
      </c>
      <c r="EQ44" s="64"/>
      <c r="ER44" s="64"/>
      <c r="ES44" s="64"/>
      <c r="ET44" s="64"/>
      <c r="EU44" s="64"/>
      <c r="EV44" s="64"/>
      <c r="EW44" s="64"/>
      <c r="EX44" s="64"/>
      <c r="EY44" s="65"/>
      <c r="EZ44" s="51">
        <v>45.55</v>
      </c>
      <c r="FA44" s="52"/>
      <c r="FB44" s="52"/>
      <c r="FC44" s="52"/>
      <c r="FD44" s="52"/>
      <c r="FE44" s="52"/>
      <c r="FF44" s="52"/>
      <c r="FG44" s="52"/>
      <c r="FH44" s="52"/>
      <c r="FI44" s="53"/>
      <c r="FJ44" s="21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3"/>
      <c r="GA44" s="14"/>
      <c r="GB44" s="14"/>
      <c r="GC44" s="14"/>
      <c r="GD44" s="1"/>
      <c r="GE44" s="1"/>
      <c r="GF44" s="1"/>
      <c r="GG44" s="1"/>
      <c r="IL44" s="13"/>
    </row>
    <row r="45" spans="1:247" s="6" customFormat="1" ht="72.75" customHeight="1">
      <c r="A45" s="37" t="s">
        <v>79</v>
      </c>
      <c r="B45" s="38"/>
      <c r="C45" s="38"/>
      <c r="D45" s="38"/>
      <c r="E45" s="38"/>
      <c r="F45" s="38"/>
      <c r="G45" s="38"/>
      <c r="H45" s="38"/>
      <c r="I45" s="39"/>
      <c r="J45" s="10"/>
      <c r="K45" s="47" t="s">
        <v>80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11"/>
      <c r="BI45" s="41" t="s">
        <v>29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51"/>
      <c r="BU45" s="52"/>
      <c r="BV45" s="52"/>
      <c r="BW45" s="52"/>
      <c r="BX45" s="52"/>
      <c r="BY45" s="52"/>
      <c r="BZ45" s="52"/>
      <c r="CA45" s="52"/>
      <c r="CB45" s="52"/>
      <c r="CC45" s="53"/>
      <c r="CD45" s="51"/>
      <c r="CE45" s="52"/>
      <c r="CF45" s="52"/>
      <c r="CG45" s="52"/>
      <c r="CH45" s="52"/>
      <c r="CI45" s="52"/>
      <c r="CJ45" s="52"/>
      <c r="CK45" s="52"/>
      <c r="CL45" s="52"/>
      <c r="CM45" s="53"/>
      <c r="CN45" s="60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  <c r="DE45" s="51"/>
      <c r="DF45" s="52"/>
      <c r="DG45" s="52"/>
      <c r="DH45" s="52"/>
      <c r="DI45" s="52"/>
      <c r="DJ45" s="52"/>
      <c r="DK45" s="52"/>
      <c r="DL45" s="52"/>
      <c r="DM45" s="52"/>
      <c r="DN45" s="53"/>
      <c r="DO45" s="51"/>
      <c r="DP45" s="52"/>
      <c r="DQ45" s="52"/>
      <c r="DR45" s="52"/>
      <c r="DS45" s="52"/>
      <c r="DT45" s="52"/>
      <c r="DU45" s="52"/>
      <c r="DV45" s="52"/>
      <c r="DW45" s="52"/>
      <c r="DX45" s="53"/>
      <c r="DY45" s="60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2"/>
      <c r="EP45" s="51">
        <v>0</v>
      </c>
      <c r="EQ45" s="52"/>
      <c r="ER45" s="52"/>
      <c r="ES45" s="52"/>
      <c r="ET45" s="52"/>
      <c r="EU45" s="52"/>
      <c r="EV45" s="52"/>
      <c r="EW45" s="52"/>
      <c r="EX45" s="52"/>
      <c r="EY45" s="53"/>
      <c r="EZ45" s="51">
        <f>1760.5</f>
        <v>1760.5</v>
      </c>
      <c r="FA45" s="52"/>
      <c r="FB45" s="52"/>
      <c r="FC45" s="52"/>
      <c r="FD45" s="52"/>
      <c r="FE45" s="52"/>
      <c r="FF45" s="52"/>
      <c r="FG45" s="52"/>
      <c r="FH45" s="52"/>
      <c r="FI45" s="53"/>
      <c r="FJ45" s="60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2"/>
      <c r="GA45" s="14"/>
      <c r="GB45" s="14"/>
      <c r="GC45" s="14"/>
      <c r="GD45" s="1"/>
      <c r="GE45" s="1"/>
      <c r="GF45" s="1"/>
      <c r="GG45" s="1"/>
      <c r="IL45" s="13">
        <f t="shared" si="0"/>
        <v>0</v>
      </c>
      <c r="IM45" s="6">
        <f t="shared" si="1"/>
        <v>1760.5</v>
      </c>
    </row>
    <row r="46" spans="1:247" s="6" customFormat="1" ht="30" customHeight="1">
      <c r="A46" s="37" t="s">
        <v>81</v>
      </c>
      <c r="B46" s="38"/>
      <c r="C46" s="38"/>
      <c r="D46" s="38"/>
      <c r="E46" s="38"/>
      <c r="F46" s="38"/>
      <c r="G46" s="38"/>
      <c r="H46" s="38"/>
      <c r="I46" s="39"/>
      <c r="J46" s="10"/>
      <c r="K46" s="47" t="s">
        <v>82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1"/>
      <c r="BI46" s="41" t="s">
        <v>83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51"/>
      <c r="BU46" s="52"/>
      <c r="BV46" s="52"/>
      <c r="BW46" s="52"/>
      <c r="BX46" s="52"/>
      <c r="BY46" s="52"/>
      <c r="BZ46" s="52"/>
      <c r="CA46" s="52"/>
      <c r="CB46" s="52"/>
      <c r="CC46" s="53"/>
      <c r="CD46" s="51"/>
      <c r="CE46" s="52"/>
      <c r="CF46" s="52"/>
      <c r="CG46" s="52"/>
      <c r="CH46" s="52"/>
      <c r="CI46" s="52"/>
      <c r="CJ46" s="52"/>
      <c r="CK46" s="52"/>
      <c r="CL46" s="52"/>
      <c r="CM46" s="53"/>
      <c r="CN46" s="60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  <c r="DE46" s="51"/>
      <c r="DF46" s="52"/>
      <c r="DG46" s="52"/>
      <c r="DH46" s="52"/>
      <c r="DI46" s="52"/>
      <c r="DJ46" s="52"/>
      <c r="DK46" s="52"/>
      <c r="DL46" s="52"/>
      <c r="DM46" s="52"/>
      <c r="DN46" s="53"/>
      <c r="DO46" s="51"/>
      <c r="DP46" s="52"/>
      <c r="DQ46" s="52"/>
      <c r="DR46" s="52"/>
      <c r="DS46" s="52"/>
      <c r="DT46" s="52"/>
      <c r="DU46" s="52"/>
      <c r="DV46" s="52"/>
      <c r="DW46" s="52"/>
      <c r="DX46" s="53"/>
      <c r="DY46" s="60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2"/>
      <c r="EP46" s="51"/>
      <c r="EQ46" s="52"/>
      <c r="ER46" s="52"/>
      <c r="ES46" s="52"/>
      <c r="ET46" s="52"/>
      <c r="EU46" s="52"/>
      <c r="EV46" s="52"/>
      <c r="EW46" s="52"/>
      <c r="EX46" s="52"/>
      <c r="EY46" s="53"/>
      <c r="EZ46" s="51"/>
      <c r="FA46" s="52"/>
      <c r="FB46" s="52"/>
      <c r="FC46" s="52"/>
      <c r="FD46" s="52"/>
      <c r="FE46" s="52"/>
      <c r="FF46" s="52"/>
      <c r="FG46" s="52"/>
      <c r="FH46" s="52"/>
      <c r="FI46" s="53"/>
      <c r="FJ46" s="60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2"/>
      <c r="GA46" s="14"/>
      <c r="GB46" s="14"/>
      <c r="GC46" s="14"/>
      <c r="GD46" s="1"/>
      <c r="GE46" s="1"/>
      <c r="GF46" s="1"/>
      <c r="GG46" s="1"/>
      <c r="IL46" s="13">
        <f t="shared" si="0"/>
        <v>0</v>
      </c>
      <c r="IM46" s="6">
        <f t="shared" si="1"/>
        <v>0</v>
      </c>
    </row>
    <row r="47" spans="1:247" s="6" customFormat="1" ht="111.75" customHeight="1">
      <c r="A47" s="37" t="s">
        <v>84</v>
      </c>
      <c r="B47" s="38"/>
      <c r="C47" s="38"/>
      <c r="D47" s="38"/>
      <c r="E47" s="38"/>
      <c r="F47" s="38"/>
      <c r="G47" s="38"/>
      <c r="H47" s="38"/>
      <c r="I47" s="39"/>
      <c r="J47" s="10"/>
      <c r="K47" s="47" t="s">
        <v>85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1"/>
      <c r="BI47" s="41" t="s">
        <v>29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51"/>
      <c r="BU47" s="52"/>
      <c r="BV47" s="52"/>
      <c r="BW47" s="52"/>
      <c r="BX47" s="52"/>
      <c r="BY47" s="52"/>
      <c r="BZ47" s="52"/>
      <c r="CA47" s="52"/>
      <c r="CB47" s="52"/>
      <c r="CC47" s="53"/>
      <c r="CD47" s="51"/>
      <c r="CE47" s="52"/>
      <c r="CF47" s="52"/>
      <c r="CG47" s="52"/>
      <c r="CH47" s="52"/>
      <c r="CI47" s="52"/>
      <c r="CJ47" s="52"/>
      <c r="CK47" s="52"/>
      <c r="CL47" s="52"/>
      <c r="CM47" s="53"/>
      <c r="CN47" s="60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  <c r="DE47" s="51"/>
      <c r="DF47" s="52"/>
      <c r="DG47" s="52"/>
      <c r="DH47" s="52"/>
      <c r="DI47" s="52"/>
      <c r="DJ47" s="52"/>
      <c r="DK47" s="52"/>
      <c r="DL47" s="52"/>
      <c r="DM47" s="52"/>
      <c r="DN47" s="53"/>
      <c r="DO47" s="51"/>
      <c r="DP47" s="52"/>
      <c r="DQ47" s="52"/>
      <c r="DR47" s="52"/>
      <c r="DS47" s="52"/>
      <c r="DT47" s="52"/>
      <c r="DU47" s="52"/>
      <c r="DV47" s="52"/>
      <c r="DW47" s="52"/>
      <c r="DX47" s="53"/>
      <c r="DY47" s="60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2"/>
      <c r="EP47" s="51"/>
      <c r="EQ47" s="52"/>
      <c r="ER47" s="52"/>
      <c r="ES47" s="52"/>
      <c r="ET47" s="52"/>
      <c r="EU47" s="52"/>
      <c r="EV47" s="52"/>
      <c r="EW47" s="52"/>
      <c r="EX47" s="52"/>
      <c r="EY47" s="53"/>
      <c r="EZ47" s="51"/>
      <c r="FA47" s="52"/>
      <c r="FB47" s="52"/>
      <c r="FC47" s="52"/>
      <c r="FD47" s="52"/>
      <c r="FE47" s="52"/>
      <c r="FF47" s="52"/>
      <c r="FG47" s="52"/>
      <c r="FH47" s="52"/>
      <c r="FI47" s="53"/>
      <c r="FJ47" s="60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2"/>
      <c r="GA47" s="14"/>
      <c r="GB47" s="14"/>
      <c r="GC47" s="14"/>
      <c r="GD47" s="1"/>
      <c r="GE47" s="1"/>
      <c r="GF47" s="1"/>
      <c r="GG47" s="1"/>
      <c r="IL47" s="13">
        <f t="shared" si="0"/>
        <v>0</v>
      </c>
      <c r="IM47" s="6">
        <f t="shared" si="1"/>
        <v>0</v>
      </c>
    </row>
    <row r="48" spans="1:247" s="6" customFormat="1" ht="30" customHeight="1">
      <c r="A48" s="37" t="s">
        <v>86</v>
      </c>
      <c r="B48" s="38"/>
      <c r="C48" s="38"/>
      <c r="D48" s="38"/>
      <c r="E48" s="38"/>
      <c r="F48" s="38"/>
      <c r="G48" s="38"/>
      <c r="H48" s="38"/>
      <c r="I48" s="39"/>
      <c r="J48" s="10"/>
      <c r="K48" s="47" t="s">
        <v>87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1"/>
      <c r="BI48" s="41" t="s">
        <v>29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51"/>
      <c r="BU48" s="52"/>
      <c r="BV48" s="52"/>
      <c r="BW48" s="52"/>
      <c r="BX48" s="52"/>
      <c r="BY48" s="52"/>
      <c r="BZ48" s="52"/>
      <c r="CA48" s="52"/>
      <c r="CB48" s="52"/>
      <c r="CC48" s="53"/>
      <c r="CD48" s="51"/>
      <c r="CE48" s="52"/>
      <c r="CF48" s="52"/>
      <c r="CG48" s="52"/>
      <c r="CH48" s="52"/>
      <c r="CI48" s="52"/>
      <c r="CJ48" s="52"/>
      <c r="CK48" s="52"/>
      <c r="CL48" s="52"/>
      <c r="CM48" s="53"/>
      <c r="CN48" s="60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  <c r="DE48" s="51"/>
      <c r="DF48" s="52"/>
      <c r="DG48" s="52"/>
      <c r="DH48" s="52"/>
      <c r="DI48" s="52"/>
      <c r="DJ48" s="52"/>
      <c r="DK48" s="52"/>
      <c r="DL48" s="52"/>
      <c r="DM48" s="52"/>
      <c r="DN48" s="53"/>
      <c r="DO48" s="51"/>
      <c r="DP48" s="52"/>
      <c r="DQ48" s="52"/>
      <c r="DR48" s="52"/>
      <c r="DS48" s="52"/>
      <c r="DT48" s="52"/>
      <c r="DU48" s="52"/>
      <c r="DV48" s="52"/>
      <c r="DW48" s="52"/>
      <c r="DX48" s="53"/>
      <c r="DY48" s="60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2"/>
      <c r="EP48" s="51">
        <v>80.2</v>
      </c>
      <c r="EQ48" s="52"/>
      <c r="ER48" s="52"/>
      <c r="ES48" s="52"/>
      <c r="ET48" s="52"/>
      <c r="EU48" s="52"/>
      <c r="EV48" s="52"/>
      <c r="EW48" s="52"/>
      <c r="EX48" s="52"/>
      <c r="EY48" s="53"/>
      <c r="EZ48" s="51">
        <f>40.12+28.79</f>
        <v>68.91</v>
      </c>
      <c r="FA48" s="52"/>
      <c r="FB48" s="52"/>
      <c r="FC48" s="52"/>
      <c r="FD48" s="52"/>
      <c r="FE48" s="52"/>
      <c r="FF48" s="52"/>
      <c r="FG48" s="52"/>
      <c r="FH48" s="52"/>
      <c r="FI48" s="53"/>
      <c r="FJ48" s="60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2"/>
      <c r="GA48" s="14"/>
      <c r="GB48" s="14"/>
      <c r="GC48" s="14"/>
      <c r="GD48" s="1"/>
      <c r="GE48" s="1"/>
      <c r="GF48" s="1"/>
      <c r="GG48" s="1"/>
      <c r="IL48" s="13">
        <f t="shared" si="0"/>
        <v>80.2</v>
      </c>
      <c r="IM48" s="6">
        <f t="shared" si="1"/>
        <v>68.91</v>
      </c>
    </row>
    <row r="49" spans="1:247" s="6" customFormat="1" ht="45" customHeight="1">
      <c r="A49" s="37" t="s">
        <v>88</v>
      </c>
      <c r="B49" s="38"/>
      <c r="C49" s="38"/>
      <c r="D49" s="38"/>
      <c r="E49" s="38"/>
      <c r="F49" s="38"/>
      <c r="G49" s="38"/>
      <c r="H49" s="38"/>
      <c r="I49" s="39"/>
      <c r="J49" s="10"/>
      <c r="K49" s="47" t="s">
        <v>89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1"/>
      <c r="BI49" s="41" t="s">
        <v>29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51">
        <f>'[6]РЭК на 2014 2015'!D70</f>
        <v>2153.04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>
        <v>0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60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2"/>
      <c r="DE49" s="51">
        <f>'[6]РЭК на 2014 2015'!H70</f>
        <v>0</v>
      </c>
      <c r="DF49" s="52"/>
      <c r="DG49" s="52"/>
      <c r="DH49" s="52"/>
      <c r="DI49" s="52"/>
      <c r="DJ49" s="52"/>
      <c r="DK49" s="52"/>
      <c r="DL49" s="52"/>
      <c r="DM49" s="52"/>
      <c r="DN49" s="53"/>
      <c r="DO49" s="51"/>
      <c r="DP49" s="52"/>
      <c r="DQ49" s="52"/>
      <c r="DR49" s="52"/>
      <c r="DS49" s="52"/>
      <c r="DT49" s="52"/>
      <c r="DU49" s="52"/>
      <c r="DV49" s="52"/>
      <c r="DW49" s="52"/>
      <c r="DX49" s="53"/>
      <c r="DY49" s="60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2"/>
      <c r="EP49" s="51">
        <v>3648.73</v>
      </c>
      <c r="EQ49" s="52"/>
      <c r="ER49" s="52"/>
      <c r="ES49" s="52"/>
      <c r="ET49" s="52"/>
      <c r="EU49" s="52"/>
      <c r="EV49" s="52"/>
      <c r="EW49" s="52"/>
      <c r="EX49" s="52"/>
      <c r="EY49" s="53"/>
      <c r="EZ49" s="51">
        <v>0</v>
      </c>
      <c r="FA49" s="52"/>
      <c r="FB49" s="52"/>
      <c r="FC49" s="52"/>
      <c r="FD49" s="52"/>
      <c r="FE49" s="52"/>
      <c r="FF49" s="52"/>
      <c r="FG49" s="52"/>
      <c r="FH49" s="52"/>
      <c r="FI49" s="53"/>
      <c r="FJ49" s="60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2"/>
      <c r="GA49" s="14">
        <f>CD49/BT49</f>
        <v>0</v>
      </c>
      <c r="GB49" s="14" t="e">
        <f>DE49/DO49</f>
        <v>#DIV/0!</v>
      </c>
      <c r="GC49" s="14" t="e">
        <f>EP49/EZ49</f>
        <v>#DIV/0!</v>
      </c>
      <c r="GD49" s="1"/>
      <c r="GE49" s="1"/>
      <c r="GF49" s="1"/>
      <c r="GG49" s="1"/>
      <c r="IL49" s="13">
        <f t="shared" si="0"/>
        <v>3648.73</v>
      </c>
      <c r="IM49" s="6">
        <f t="shared" si="1"/>
        <v>0</v>
      </c>
    </row>
    <row r="50" spans="1:247" s="6" customFormat="1" ht="30" customHeight="1">
      <c r="A50" s="37" t="s">
        <v>90</v>
      </c>
      <c r="B50" s="38"/>
      <c r="C50" s="38"/>
      <c r="D50" s="38"/>
      <c r="E50" s="38"/>
      <c r="F50" s="38"/>
      <c r="G50" s="38"/>
      <c r="H50" s="38"/>
      <c r="I50" s="39"/>
      <c r="J50" s="10"/>
      <c r="K50" s="47" t="s">
        <v>91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1"/>
      <c r="BI50" s="41" t="s">
        <v>29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51"/>
      <c r="BU50" s="52"/>
      <c r="BV50" s="52"/>
      <c r="BW50" s="52"/>
      <c r="BX50" s="52"/>
      <c r="BY50" s="52"/>
      <c r="BZ50" s="52"/>
      <c r="CA50" s="52"/>
      <c r="CB50" s="52"/>
      <c r="CC50" s="53"/>
      <c r="CD50" s="51"/>
      <c r="CE50" s="52"/>
      <c r="CF50" s="52"/>
      <c r="CG50" s="52"/>
      <c r="CH50" s="52"/>
      <c r="CI50" s="52"/>
      <c r="CJ50" s="52"/>
      <c r="CK50" s="52"/>
      <c r="CL50" s="52"/>
      <c r="CM50" s="53"/>
      <c r="CN50" s="60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2"/>
      <c r="DE50" s="51"/>
      <c r="DF50" s="52"/>
      <c r="DG50" s="52"/>
      <c r="DH50" s="52"/>
      <c r="DI50" s="52"/>
      <c r="DJ50" s="52"/>
      <c r="DK50" s="52"/>
      <c r="DL50" s="52"/>
      <c r="DM50" s="52"/>
      <c r="DN50" s="53"/>
      <c r="DO50" s="51"/>
      <c r="DP50" s="52"/>
      <c r="DQ50" s="52"/>
      <c r="DR50" s="52"/>
      <c r="DS50" s="52"/>
      <c r="DT50" s="52"/>
      <c r="DU50" s="52"/>
      <c r="DV50" s="52"/>
      <c r="DW50" s="52"/>
      <c r="DX50" s="53"/>
      <c r="DY50" s="60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2"/>
      <c r="EP50" s="51"/>
      <c r="EQ50" s="52"/>
      <c r="ER50" s="52"/>
      <c r="ES50" s="52"/>
      <c r="ET50" s="52"/>
      <c r="EU50" s="52"/>
      <c r="EV50" s="52"/>
      <c r="EW50" s="52"/>
      <c r="EX50" s="52"/>
      <c r="EY50" s="53"/>
      <c r="EZ50" s="51"/>
      <c r="FA50" s="52"/>
      <c r="FB50" s="52"/>
      <c r="FC50" s="52"/>
      <c r="FD50" s="52"/>
      <c r="FE50" s="52"/>
      <c r="FF50" s="52"/>
      <c r="FG50" s="52"/>
      <c r="FH50" s="52"/>
      <c r="FI50" s="53"/>
      <c r="FJ50" s="60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2"/>
      <c r="GA50" s="14"/>
      <c r="GB50" s="14"/>
      <c r="GC50" s="14"/>
      <c r="GD50" s="1"/>
      <c r="GE50" s="1"/>
      <c r="GF50" s="1"/>
      <c r="GG50" s="1"/>
      <c r="IL50" s="13">
        <f t="shared" si="0"/>
        <v>0</v>
      </c>
      <c r="IM50" s="6">
        <f t="shared" si="1"/>
        <v>0</v>
      </c>
    </row>
    <row r="51" spans="1:247" s="6" customFormat="1" ht="116.25" customHeight="1">
      <c r="A51" s="37" t="s">
        <v>92</v>
      </c>
      <c r="B51" s="38"/>
      <c r="C51" s="38"/>
      <c r="D51" s="38"/>
      <c r="E51" s="38"/>
      <c r="F51" s="38"/>
      <c r="G51" s="38"/>
      <c r="H51" s="38"/>
      <c r="I51" s="39"/>
      <c r="J51" s="10"/>
      <c r="K51" s="47" t="s">
        <v>93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1"/>
      <c r="BI51" s="41" t="s">
        <v>29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51">
        <f>'[6]РЭК на 2014 2015'!D89</f>
        <v>5807.84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51">
        <v>13128.58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48" t="s">
        <v>94</v>
      </c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  <c r="DE51" s="51">
        <f>'[6]РЭК на 2014 2015'!H89</f>
        <v>5818.69</v>
      </c>
      <c r="DF51" s="52"/>
      <c r="DG51" s="52"/>
      <c r="DH51" s="52"/>
      <c r="DI51" s="52"/>
      <c r="DJ51" s="52"/>
      <c r="DK51" s="52"/>
      <c r="DL51" s="52"/>
      <c r="DM51" s="52"/>
      <c r="DN51" s="53"/>
      <c r="DO51" s="51">
        <v>10646.84</v>
      </c>
      <c r="DP51" s="52"/>
      <c r="DQ51" s="52"/>
      <c r="DR51" s="52"/>
      <c r="DS51" s="52"/>
      <c r="DT51" s="52"/>
      <c r="DU51" s="52"/>
      <c r="DV51" s="52"/>
      <c r="DW51" s="52"/>
      <c r="DX51" s="53"/>
      <c r="DY51" s="48" t="s">
        <v>94</v>
      </c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50"/>
      <c r="EP51" s="54">
        <f>14569789.91/1000</f>
        <v>14569.79</v>
      </c>
      <c r="EQ51" s="55"/>
      <c r="ER51" s="55"/>
      <c r="ES51" s="55"/>
      <c r="ET51" s="55"/>
      <c r="EU51" s="55"/>
      <c r="EV51" s="55"/>
      <c r="EW51" s="55"/>
      <c r="EX51" s="55"/>
      <c r="EY51" s="56"/>
      <c r="EZ51" s="57">
        <f>14402.45</f>
        <v>14402.5</v>
      </c>
      <c r="FA51" s="58"/>
      <c r="FB51" s="58"/>
      <c r="FC51" s="58"/>
      <c r="FD51" s="58"/>
      <c r="FE51" s="58"/>
      <c r="FF51" s="58"/>
      <c r="FG51" s="58"/>
      <c r="FH51" s="58"/>
      <c r="FI51" s="59"/>
      <c r="FJ51" s="48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50"/>
      <c r="GA51" s="14">
        <f>CD51/BT51</f>
        <v>2.26</v>
      </c>
      <c r="GB51" s="14">
        <f>DE51/DO51</f>
        <v>0.55</v>
      </c>
      <c r="GC51" s="14">
        <f>EP51/EZ51</f>
        <v>1.01</v>
      </c>
      <c r="GD51" s="1"/>
      <c r="GE51" s="1"/>
      <c r="GF51" s="1"/>
      <c r="GG51" s="1"/>
      <c r="GJ51" s="6">
        <f>BT51</f>
        <v>5807.84</v>
      </c>
      <c r="IL51" s="13">
        <f t="shared" si="0"/>
        <v>14569.79</v>
      </c>
      <c r="IM51" s="6">
        <f t="shared" si="1"/>
        <v>14402.5</v>
      </c>
    </row>
    <row r="52" spans="1:247" s="6" customFormat="1" ht="30" customHeight="1">
      <c r="A52" s="37" t="s">
        <v>31</v>
      </c>
      <c r="B52" s="38"/>
      <c r="C52" s="38"/>
      <c r="D52" s="38"/>
      <c r="E52" s="38"/>
      <c r="F52" s="38"/>
      <c r="G52" s="38"/>
      <c r="H52" s="38"/>
      <c r="I52" s="39"/>
      <c r="J52" s="10"/>
      <c r="K52" s="47" t="s">
        <v>95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1"/>
      <c r="BI52" s="41" t="s">
        <v>96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4">
        <v>6.942</v>
      </c>
      <c r="BU52" s="45"/>
      <c r="BV52" s="45"/>
      <c r="BW52" s="45"/>
      <c r="BX52" s="45"/>
      <c r="BY52" s="45"/>
      <c r="BZ52" s="45"/>
      <c r="CA52" s="45"/>
      <c r="CB52" s="45"/>
      <c r="CC52" s="46"/>
      <c r="CD52" s="44">
        <v>10.922</v>
      </c>
      <c r="CE52" s="45"/>
      <c r="CF52" s="45"/>
      <c r="CG52" s="45"/>
      <c r="CH52" s="45"/>
      <c r="CI52" s="45"/>
      <c r="CJ52" s="45"/>
      <c r="CK52" s="45"/>
      <c r="CL52" s="45"/>
      <c r="CM52" s="46"/>
      <c r="CN52" s="34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  <c r="DE52" s="44">
        <v>6.409</v>
      </c>
      <c r="DF52" s="45"/>
      <c r="DG52" s="45"/>
      <c r="DH52" s="45"/>
      <c r="DI52" s="45"/>
      <c r="DJ52" s="45"/>
      <c r="DK52" s="45"/>
      <c r="DL52" s="45"/>
      <c r="DM52" s="45"/>
      <c r="DN52" s="46"/>
      <c r="DO52" s="44">
        <v>9.589</v>
      </c>
      <c r="DP52" s="45"/>
      <c r="DQ52" s="45"/>
      <c r="DR52" s="45"/>
      <c r="DS52" s="45"/>
      <c r="DT52" s="45"/>
      <c r="DU52" s="45"/>
      <c r="DV52" s="45"/>
      <c r="DW52" s="45"/>
      <c r="DX52" s="46"/>
      <c r="DY52" s="34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28">
        <v>9.24</v>
      </c>
      <c r="EQ52" s="29"/>
      <c r="ER52" s="29"/>
      <c r="ES52" s="29"/>
      <c r="ET52" s="29"/>
      <c r="EU52" s="29"/>
      <c r="EV52" s="29"/>
      <c r="EW52" s="29"/>
      <c r="EX52" s="29"/>
      <c r="EY52" s="30"/>
      <c r="EZ52" s="28">
        <v>9.47</v>
      </c>
      <c r="FA52" s="29"/>
      <c r="FB52" s="29"/>
      <c r="FC52" s="29"/>
      <c r="FD52" s="29"/>
      <c r="FE52" s="29"/>
      <c r="FF52" s="29"/>
      <c r="FG52" s="29"/>
      <c r="FH52" s="29"/>
      <c r="FI52" s="30"/>
      <c r="FJ52" s="34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6"/>
      <c r="GA52" s="16"/>
      <c r="GB52" s="16"/>
      <c r="GC52" s="16"/>
      <c r="GD52" s="1"/>
      <c r="GE52" s="1"/>
      <c r="GF52" s="1"/>
      <c r="GG52" s="1"/>
      <c r="IL52" s="13">
        <f t="shared" si="0"/>
        <v>9.24</v>
      </c>
      <c r="IM52" s="6">
        <f t="shared" si="1"/>
        <v>9.47</v>
      </c>
    </row>
    <row r="53" spans="1:247" s="6" customFormat="1" ht="60" customHeight="1">
      <c r="A53" s="37" t="s">
        <v>60</v>
      </c>
      <c r="B53" s="38"/>
      <c r="C53" s="38"/>
      <c r="D53" s="38"/>
      <c r="E53" s="38"/>
      <c r="F53" s="38"/>
      <c r="G53" s="38"/>
      <c r="H53" s="38"/>
      <c r="I53" s="39"/>
      <c r="J53" s="10"/>
      <c r="K53" s="47" t="s">
        <v>97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1"/>
      <c r="BI53" s="41" t="s">
        <v>29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4"/>
      <c r="BU53" s="45"/>
      <c r="BV53" s="45"/>
      <c r="BW53" s="45"/>
      <c r="BX53" s="45"/>
      <c r="BY53" s="45"/>
      <c r="BZ53" s="45"/>
      <c r="CA53" s="45"/>
      <c r="CB53" s="45"/>
      <c r="CC53" s="46"/>
      <c r="CD53" s="44"/>
      <c r="CE53" s="45"/>
      <c r="CF53" s="45"/>
      <c r="CG53" s="45"/>
      <c r="CH53" s="45"/>
      <c r="CI53" s="45"/>
      <c r="CJ53" s="45"/>
      <c r="CK53" s="45"/>
      <c r="CL53" s="45"/>
      <c r="CM53" s="46"/>
      <c r="CN53" s="34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  <c r="DE53" s="44"/>
      <c r="DF53" s="45"/>
      <c r="DG53" s="45"/>
      <c r="DH53" s="45"/>
      <c r="DI53" s="45"/>
      <c r="DJ53" s="45"/>
      <c r="DK53" s="45"/>
      <c r="DL53" s="45"/>
      <c r="DM53" s="45"/>
      <c r="DN53" s="46"/>
      <c r="DO53" s="44"/>
      <c r="DP53" s="45"/>
      <c r="DQ53" s="45"/>
      <c r="DR53" s="45"/>
      <c r="DS53" s="45"/>
      <c r="DT53" s="45"/>
      <c r="DU53" s="45"/>
      <c r="DV53" s="45"/>
      <c r="DW53" s="45"/>
      <c r="DX53" s="46"/>
      <c r="DY53" s="34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28"/>
      <c r="EQ53" s="29"/>
      <c r="ER53" s="29"/>
      <c r="ES53" s="29"/>
      <c r="ET53" s="29"/>
      <c r="EU53" s="29"/>
      <c r="EV53" s="29"/>
      <c r="EW53" s="29"/>
      <c r="EX53" s="29"/>
      <c r="EY53" s="30"/>
      <c r="EZ53" s="28"/>
      <c r="FA53" s="29"/>
      <c r="FB53" s="29"/>
      <c r="FC53" s="29"/>
      <c r="FD53" s="29"/>
      <c r="FE53" s="29"/>
      <c r="FF53" s="29"/>
      <c r="FG53" s="29"/>
      <c r="FH53" s="29"/>
      <c r="FI53" s="30"/>
      <c r="FJ53" s="34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6"/>
      <c r="GA53" s="16"/>
      <c r="GB53" s="16"/>
      <c r="GC53" s="16"/>
      <c r="GD53" s="1"/>
      <c r="GE53" s="1"/>
      <c r="GF53" s="1"/>
      <c r="GG53" s="1"/>
      <c r="IL53" s="13">
        <f t="shared" si="0"/>
        <v>0</v>
      </c>
      <c r="IM53" s="6">
        <f t="shared" si="1"/>
        <v>0</v>
      </c>
    </row>
    <row r="54" spans="1:247" s="6" customFormat="1" ht="57" customHeight="1">
      <c r="A54" s="37" t="s">
        <v>98</v>
      </c>
      <c r="B54" s="38"/>
      <c r="C54" s="38"/>
      <c r="D54" s="38"/>
      <c r="E54" s="38"/>
      <c r="F54" s="38"/>
      <c r="G54" s="38"/>
      <c r="H54" s="38"/>
      <c r="I54" s="39"/>
      <c r="J54" s="10"/>
      <c r="K54" s="47" t="s">
        <v>99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1"/>
      <c r="BI54" s="41" t="s">
        <v>27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4" t="s">
        <v>27</v>
      </c>
      <c r="BU54" s="45"/>
      <c r="BV54" s="45"/>
      <c r="BW54" s="45"/>
      <c r="BX54" s="45"/>
      <c r="BY54" s="45"/>
      <c r="BZ54" s="45"/>
      <c r="CA54" s="45"/>
      <c r="CB54" s="45"/>
      <c r="CC54" s="46"/>
      <c r="CD54" s="44" t="s">
        <v>27</v>
      </c>
      <c r="CE54" s="45"/>
      <c r="CF54" s="45"/>
      <c r="CG54" s="45"/>
      <c r="CH54" s="45"/>
      <c r="CI54" s="45"/>
      <c r="CJ54" s="45"/>
      <c r="CK54" s="45"/>
      <c r="CL54" s="45"/>
      <c r="CM54" s="46"/>
      <c r="CN54" s="31" t="s">
        <v>27</v>
      </c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  <c r="DE54" s="44" t="s">
        <v>27</v>
      </c>
      <c r="DF54" s="45"/>
      <c r="DG54" s="45"/>
      <c r="DH54" s="45"/>
      <c r="DI54" s="45"/>
      <c r="DJ54" s="45"/>
      <c r="DK54" s="45"/>
      <c r="DL54" s="45"/>
      <c r="DM54" s="45"/>
      <c r="DN54" s="46"/>
      <c r="DO54" s="44" t="s">
        <v>27</v>
      </c>
      <c r="DP54" s="45"/>
      <c r="DQ54" s="45"/>
      <c r="DR54" s="45"/>
      <c r="DS54" s="45"/>
      <c r="DT54" s="45"/>
      <c r="DU54" s="45"/>
      <c r="DV54" s="45"/>
      <c r="DW54" s="45"/>
      <c r="DX54" s="46"/>
      <c r="DY54" s="31" t="s">
        <v>27</v>
      </c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3"/>
      <c r="EP54" s="28" t="s">
        <v>27</v>
      </c>
      <c r="EQ54" s="29"/>
      <c r="ER54" s="29"/>
      <c r="ES54" s="29"/>
      <c r="ET54" s="29"/>
      <c r="EU54" s="29"/>
      <c r="EV54" s="29"/>
      <c r="EW54" s="29"/>
      <c r="EX54" s="29"/>
      <c r="EY54" s="30"/>
      <c r="EZ54" s="28" t="s">
        <v>27</v>
      </c>
      <c r="FA54" s="29"/>
      <c r="FB54" s="29"/>
      <c r="FC54" s="29"/>
      <c r="FD54" s="29"/>
      <c r="FE54" s="29"/>
      <c r="FF54" s="29"/>
      <c r="FG54" s="29"/>
      <c r="FH54" s="29"/>
      <c r="FI54" s="30"/>
      <c r="FJ54" s="31" t="s">
        <v>27</v>
      </c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3"/>
      <c r="GA54" s="16"/>
      <c r="GB54" s="16"/>
      <c r="GC54" s="16"/>
      <c r="GD54" s="1"/>
      <c r="GE54" s="1"/>
      <c r="GF54" s="1"/>
      <c r="GG54" s="1"/>
      <c r="IL54" s="13" t="str">
        <f t="shared" si="0"/>
        <v>х</v>
      </c>
      <c r="IM54" s="6" t="str">
        <f t="shared" si="1"/>
        <v>х</v>
      </c>
    </row>
    <row r="55" spans="1:247" s="6" customFormat="1" ht="30" customHeight="1">
      <c r="A55" s="37" t="s">
        <v>28</v>
      </c>
      <c r="B55" s="38"/>
      <c r="C55" s="38"/>
      <c r="D55" s="38"/>
      <c r="E55" s="38"/>
      <c r="F55" s="38"/>
      <c r="G55" s="38"/>
      <c r="H55" s="38"/>
      <c r="I55" s="39"/>
      <c r="J55" s="10"/>
      <c r="K55" s="47" t="s">
        <v>100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1"/>
      <c r="BI55" s="41" t="s">
        <v>101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4"/>
      <c r="BU55" s="45"/>
      <c r="BV55" s="45"/>
      <c r="BW55" s="45"/>
      <c r="BX55" s="45"/>
      <c r="BY55" s="45"/>
      <c r="BZ55" s="45"/>
      <c r="CA55" s="45"/>
      <c r="CB55" s="45"/>
      <c r="CC55" s="46"/>
      <c r="CD55" s="44"/>
      <c r="CE55" s="45"/>
      <c r="CF55" s="45"/>
      <c r="CG55" s="45"/>
      <c r="CH55" s="45"/>
      <c r="CI55" s="45"/>
      <c r="CJ55" s="45"/>
      <c r="CK55" s="45"/>
      <c r="CL55" s="45"/>
      <c r="CM55" s="46"/>
      <c r="CN55" s="34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  <c r="DE55" s="44"/>
      <c r="DF55" s="45"/>
      <c r="DG55" s="45"/>
      <c r="DH55" s="45"/>
      <c r="DI55" s="45"/>
      <c r="DJ55" s="45"/>
      <c r="DK55" s="45"/>
      <c r="DL55" s="45"/>
      <c r="DM55" s="45"/>
      <c r="DN55" s="46"/>
      <c r="DO55" s="44"/>
      <c r="DP55" s="45"/>
      <c r="DQ55" s="45"/>
      <c r="DR55" s="45"/>
      <c r="DS55" s="45"/>
      <c r="DT55" s="45"/>
      <c r="DU55" s="45"/>
      <c r="DV55" s="45"/>
      <c r="DW55" s="45"/>
      <c r="DX55" s="46"/>
      <c r="DY55" s="34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28"/>
      <c r="EQ55" s="29"/>
      <c r="ER55" s="29"/>
      <c r="ES55" s="29"/>
      <c r="ET55" s="29"/>
      <c r="EU55" s="29"/>
      <c r="EV55" s="29"/>
      <c r="EW55" s="29"/>
      <c r="EX55" s="29"/>
      <c r="EY55" s="30"/>
      <c r="EZ55" s="28"/>
      <c r="FA55" s="29"/>
      <c r="FB55" s="29"/>
      <c r="FC55" s="29"/>
      <c r="FD55" s="29"/>
      <c r="FE55" s="29"/>
      <c r="FF55" s="29"/>
      <c r="FG55" s="29"/>
      <c r="FH55" s="29"/>
      <c r="FI55" s="30"/>
      <c r="FJ55" s="34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6"/>
      <c r="GA55" s="16"/>
      <c r="GB55" s="16"/>
      <c r="GC55" s="16"/>
      <c r="GD55" s="1"/>
      <c r="GE55" s="1"/>
      <c r="GF55" s="1"/>
      <c r="GG55" s="1"/>
      <c r="IL55" s="13">
        <f t="shared" si="0"/>
        <v>0</v>
      </c>
      <c r="IM55" s="6">
        <f t="shared" si="1"/>
        <v>0</v>
      </c>
    </row>
    <row r="56" spans="1:247" s="6" customFormat="1" ht="15" customHeight="1">
      <c r="A56" s="37" t="s">
        <v>102</v>
      </c>
      <c r="B56" s="38"/>
      <c r="C56" s="38"/>
      <c r="D56" s="38"/>
      <c r="E56" s="38"/>
      <c r="F56" s="38"/>
      <c r="G56" s="38"/>
      <c r="H56" s="38"/>
      <c r="I56" s="39"/>
      <c r="J56" s="10"/>
      <c r="K56" s="47" t="s">
        <v>103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1"/>
      <c r="BI56" s="41" t="s">
        <v>104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4">
        <v>0.54</v>
      </c>
      <c r="BU56" s="45"/>
      <c r="BV56" s="45"/>
      <c r="BW56" s="45"/>
      <c r="BX56" s="45"/>
      <c r="BY56" s="45"/>
      <c r="BZ56" s="45"/>
      <c r="CA56" s="45"/>
      <c r="CB56" s="45"/>
      <c r="CC56" s="46"/>
      <c r="CD56" s="44">
        <v>0.54</v>
      </c>
      <c r="CE56" s="45"/>
      <c r="CF56" s="45"/>
      <c r="CG56" s="45"/>
      <c r="CH56" s="45"/>
      <c r="CI56" s="45"/>
      <c r="CJ56" s="45"/>
      <c r="CK56" s="45"/>
      <c r="CL56" s="45"/>
      <c r="CM56" s="46"/>
      <c r="CN56" s="34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  <c r="DE56" s="44">
        <v>0.56</v>
      </c>
      <c r="DF56" s="45"/>
      <c r="DG56" s="45"/>
      <c r="DH56" s="45"/>
      <c r="DI56" s="45"/>
      <c r="DJ56" s="45"/>
      <c r="DK56" s="45"/>
      <c r="DL56" s="45"/>
      <c r="DM56" s="45"/>
      <c r="DN56" s="46"/>
      <c r="DO56" s="44">
        <v>0.56</v>
      </c>
      <c r="DP56" s="45"/>
      <c r="DQ56" s="45"/>
      <c r="DR56" s="45"/>
      <c r="DS56" s="45"/>
      <c r="DT56" s="45"/>
      <c r="DU56" s="45"/>
      <c r="DV56" s="45"/>
      <c r="DW56" s="45"/>
      <c r="DX56" s="46"/>
      <c r="DY56" s="34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28">
        <v>47.801</v>
      </c>
      <c r="EQ56" s="29"/>
      <c r="ER56" s="29"/>
      <c r="ES56" s="29"/>
      <c r="ET56" s="29"/>
      <c r="EU56" s="29"/>
      <c r="EV56" s="29"/>
      <c r="EW56" s="29"/>
      <c r="EX56" s="29"/>
      <c r="EY56" s="30"/>
      <c r="EZ56" s="28">
        <v>56.729</v>
      </c>
      <c r="FA56" s="29"/>
      <c r="FB56" s="29"/>
      <c r="FC56" s="29"/>
      <c r="FD56" s="29"/>
      <c r="FE56" s="29"/>
      <c r="FF56" s="29"/>
      <c r="FG56" s="29"/>
      <c r="FH56" s="29"/>
      <c r="FI56" s="30"/>
      <c r="FJ56" s="34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6"/>
      <c r="GA56" s="16"/>
      <c r="GB56" s="16"/>
      <c r="GC56" s="16"/>
      <c r="GD56" s="1"/>
      <c r="GE56" s="1"/>
      <c r="GF56" s="1"/>
      <c r="GG56" s="1"/>
      <c r="IL56" s="13">
        <f t="shared" si="0"/>
        <v>47.8</v>
      </c>
      <c r="IM56" s="6">
        <f t="shared" si="1"/>
        <v>56.729</v>
      </c>
    </row>
    <row r="57" spans="1:247" s="6" customFormat="1" ht="30" customHeight="1">
      <c r="A57" s="37" t="s">
        <v>105</v>
      </c>
      <c r="B57" s="38"/>
      <c r="C57" s="38"/>
      <c r="D57" s="38"/>
      <c r="E57" s="38"/>
      <c r="F57" s="38"/>
      <c r="G57" s="38"/>
      <c r="H57" s="38"/>
      <c r="I57" s="39"/>
      <c r="J57" s="10"/>
      <c r="K57" s="47" t="s">
        <v>106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1"/>
      <c r="BI57" s="41" t="s">
        <v>104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4"/>
      <c r="BU57" s="45"/>
      <c r="BV57" s="45"/>
      <c r="BW57" s="45"/>
      <c r="BX57" s="45"/>
      <c r="BY57" s="45"/>
      <c r="BZ57" s="45"/>
      <c r="CA57" s="45"/>
      <c r="CB57" s="45"/>
      <c r="CC57" s="46"/>
      <c r="CD57" s="44"/>
      <c r="CE57" s="45"/>
      <c r="CF57" s="45"/>
      <c r="CG57" s="45"/>
      <c r="CH57" s="45"/>
      <c r="CI57" s="45"/>
      <c r="CJ57" s="45"/>
      <c r="CK57" s="45"/>
      <c r="CL57" s="45"/>
      <c r="CM57" s="4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  <c r="DE57" s="44"/>
      <c r="DF57" s="45"/>
      <c r="DG57" s="45"/>
      <c r="DH57" s="45"/>
      <c r="DI57" s="45"/>
      <c r="DJ57" s="45"/>
      <c r="DK57" s="45"/>
      <c r="DL57" s="45"/>
      <c r="DM57" s="45"/>
      <c r="DN57" s="46"/>
      <c r="DO57" s="44"/>
      <c r="DP57" s="45"/>
      <c r="DQ57" s="45"/>
      <c r="DR57" s="45"/>
      <c r="DS57" s="45"/>
      <c r="DT57" s="45"/>
      <c r="DU57" s="45"/>
      <c r="DV57" s="45"/>
      <c r="DW57" s="45"/>
      <c r="DX57" s="46"/>
      <c r="DY57" s="34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28"/>
      <c r="EQ57" s="29"/>
      <c r="ER57" s="29"/>
      <c r="ES57" s="29"/>
      <c r="ET57" s="29"/>
      <c r="EU57" s="29"/>
      <c r="EV57" s="29"/>
      <c r="EW57" s="29"/>
      <c r="EX57" s="29"/>
      <c r="EY57" s="30"/>
      <c r="EZ57" s="28"/>
      <c r="FA57" s="29"/>
      <c r="FB57" s="29"/>
      <c r="FC57" s="29"/>
      <c r="FD57" s="29"/>
      <c r="FE57" s="29"/>
      <c r="FF57" s="29"/>
      <c r="FG57" s="29"/>
      <c r="FH57" s="29"/>
      <c r="FI57" s="30"/>
      <c r="FJ57" s="34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6"/>
      <c r="GA57" s="16"/>
      <c r="GB57" s="16"/>
      <c r="GC57" s="16"/>
      <c r="GD57" s="1"/>
      <c r="GE57" s="1"/>
      <c r="GF57" s="1"/>
      <c r="GG57" s="1"/>
      <c r="IL57" s="13">
        <f t="shared" si="0"/>
        <v>0</v>
      </c>
      <c r="IM57" s="6">
        <f t="shared" si="1"/>
        <v>0</v>
      </c>
    </row>
    <row r="58" spans="1:247" s="6" customFormat="1" ht="30" customHeight="1">
      <c r="A58" s="37" t="s">
        <v>107</v>
      </c>
      <c r="B58" s="38"/>
      <c r="C58" s="38"/>
      <c r="D58" s="38"/>
      <c r="E58" s="38"/>
      <c r="F58" s="38"/>
      <c r="G58" s="38"/>
      <c r="H58" s="38"/>
      <c r="I58" s="39"/>
      <c r="J58" s="10"/>
      <c r="K58" s="47" t="s">
        <v>108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1"/>
      <c r="BI58" s="41" t="s">
        <v>109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4">
        <v>484.5</v>
      </c>
      <c r="BU58" s="45"/>
      <c r="BV58" s="45"/>
      <c r="BW58" s="45"/>
      <c r="BX58" s="45"/>
      <c r="BY58" s="45"/>
      <c r="BZ58" s="45"/>
      <c r="CA58" s="45"/>
      <c r="CB58" s="45"/>
      <c r="CC58" s="46"/>
      <c r="CD58" s="44">
        <v>484.5</v>
      </c>
      <c r="CE58" s="45"/>
      <c r="CF58" s="45"/>
      <c r="CG58" s="45"/>
      <c r="CH58" s="45"/>
      <c r="CI58" s="45"/>
      <c r="CJ58" s="45"/>
      <c r="CK58" s="45"/>
      <c r="CL58" s="45"/>
      <c r="CM58" s="46"/>
      <c r="CN58" s="34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  <c r="DE58" s="44">
        <v>562.3</v>
      </c>
      <c r="DF58" s="45"/>
      <c r="DG58" s="45"/>
      <c r="DH58" s="45"/>
      <c r="DI58" s="45"/>
      <c r="DJ58" s="45"/>
      <c r="DK58" s="45"/>
      <c r="DL58" s="45"/>
      <c r="DM58" s="45"/>
      <c r="DN58" s="46"/>
      <c r="DO58" s="44">
        <v>562.3</v>
      </c>
      <c r="DP58" s="45"/>
      <c r="DQ58" s="45"/>
      <c r="DR58" s="45"/>
      <c r="DS58" s="45"/>
      <c r="DT58" s="45"/>
      <c r="DU58" s="45"/>
      <c r="DV58" s="45"/>
      <c r="DW58" s="45"/>
      <c r="DX58" s="46"/>
      <c r="DY58" s="34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6"/>
      <c r="EP58" s="28">
        <v>581.57</v>
      </c>
      <c r="EQ58" s="29"/>
      <c r="ER58" s="29"/>
      <c r="ES58" s="29"/>
      <c r="ET58" s="29"/>
      <c r="EU58" s="29"/>
      <c r="EV58" s="29"/>
      <c r="EW58" s="29"/>
      <c r="EX58" s="29"/>
      <c r="EY58" s="30"/>
      <c r="EZ58" s="28">
        <v>594.85</v>
      </c>
      <c r="FA58" s="29"/>
      <c r="FB58" s="29"/>
      <c r="FC58" s="29"/>
      <c r="FD58" s="29"/>
      <c r="FE58" s="29"/>
      <c r="FF58" s="29"/>
      <c r="FG58" s="29"/>
      <c r="FH58" s="29"/>
      <c r="FI58" s="30"/>
      <c r="FJ58" s="34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6"/>
      <c r="GA58" s="16"/>
      <c r="GB58" s="16"/>
      <c r="GC58" s="16"/>
      <c r="GD58" s="1"/>
      <c r="GE58" s="1"/>
      <c r="GF58" s="1"/>
      <c r="GG58" s="1"/>
      <c r="IL58" s="13">
        <f t="shared" si="0"/>
        <v>581.57</v>
      </c>
      <c r="IM58" s="6">
        <f t="shared" si="1"/>
        <v>594.85</v>
      </c>
    </row>
    <row r="59" spans="1:247" s="6" customFormat="1" ht="30" customHeight="1">
      <c r="A59" s="37" t="s">
        <v>110</v>
      </c>
      <c r="B59" s="38"/>
      <c r="C59" s="38"/>
      <c r="D59" s="38"/>
      <c r="E59" s="38"/>
      <c r="F59" s="38"/>
      <c r="G59" s="38"/>
      <c r="H59" s="38"/>
      <c r="I59" s="39"/>
      <c r="J59" s="10"/>
      <c r="K59" s="47" t="s">
        <v>111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1"/>
      <c r="BI59" s="41" t="s">
        <v>109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4"/>
      <c r="BU59" s="45"/>
      <c r="BV59" s="45"/>
      <c r="BW59" s="45"/>
      <c r="BX59" s="45"/>
      <c r="BY59" s="45"/>
      <c r="BZ59" s="45"/>
      <c r="CA59" s="45"/>
      <c r="CB59" s="45"/>
      <c r="CC59" s="46"/>
      <c r="CD59" s="44"/>
      <c r="CE59" s="45"/>
      <c r="CF59" s="45"/>
      <c r="CG59" s="45"/>
      <c r="CH59" s="45"/>
      <c r="CI59" s="45"/>
      <c r="CJ59" s="45"/>
      <c r="CK59" s="45"/>
      <c r="CL59" s="45"/>
      <c r="CM59" s="46"/>
      <c r="CN59" s="34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  <c r="DE59" s="44"/>
      <c r="DF59" s="45"/>
      <c r="DG59" s="45"/>
      <c r="DH59" s="45"/>
      <c r="DI59" s="45"/>
      <c r="DJ59" s="45"/>
      <c r="DK59" s="45"/>
      <c r="DL59" s="45"/>
      <c r="DM59" s="45"/>
      <c r="DN59" s="46"/>
      <c r="DO59" s="44"/>
      <c r="DP59" s="45"/>
      <c r="DQ59" s="45"/>
      <c r="DR59" s="45"/>
      <c r="DS59" s="45"/>
      <c r="DT59" s="45"/>
      <c r="DU59" s="45"/>
      <c r="DV59" s="45"/>
      <c r="DW59" s="45"/>
      <c r="DX59" s="46"/>
      <c r="DY59" s="34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6"/>
      <c r="EP59" s="28"/>
      <c r="EQ59" s="29"/>
      <c r="ER59" s="29"/>
      <c r="ES59" s="29"/>
      <c r="ET59" s="29"/>
      <c r="EU59" s="29"/>
      <c r="EV59" s="29"/>
      <c r="EW59" s="29"/>
      <c r="EX59" s="29"/>
      <c r="EY59" s="30"/>
      <c r="EZ59" s="28"/>
      <c r="FA59" s="29"/>
      <c r="FB59" s="29"/>
      <c r="FC59" s="29"/>
      <c r="FD59" s="29"/>
      <c r="FE59" s="29"/>
      <c r="FF59" s="29"/>
      <c r="FG59" s="29"/>
      <c r="FH59" s="29"/>
      <c r="FI59" s="30"/>
      <c r="FJ59" s="34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6"/>
      <c r="GA59" s="16"/>
      <c r="GB59" s="16"/>
      <c r="GC59" s="16"/>
      <c r="GD59" s="1"/>
      <c r="GE59" s="1"/>
      <c r="GF59" s="1"/>
      <c r="GG59" s="1"/>
      <c r="IL59" s="13">
        <f t="shared" si="0"/>
        <v>0</v>
      </c>
      <c r="IM59" s="6">
        <f t="shared" si="1"/>
        <v>0</v>
      </c>
    </row>
    <row r="60" spans="1:247" s="6" customFormat="1" ht="30" customHeight="1">
      <c r="A60" s="37" t="s">
        <v>112</v>
      </c>
      <c r="B60" s="38"/>
      <c r="C60" s="38"/>
      <c r="D60" s="38"/>
      <c r="E60" s="38"/>
      <c r="F60" s="38"/>
      <c r="G60" s="38"/>
      <c r="H60" s="38"/>
      <c r="I60" s="39"/>
      <c r="J60" s="10"/>
      <c r="K60" s="47" t="s">
        <v>113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1"/>
      <c r="BI60" s="41" t="s">
        <v>109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4">
        <v>1281.2</v>
      </c>
      <c r="BU60" s="45"/>
      <c r="BV60" s="45"/>
      <c r="BW60" s="45"/>
      <c r="BX60" s="45"/>
      <c r="BY60" s="45"/>
      <c r="BZ60" s="45"/>
      <c r="CA60" s="45"/>
      <c r="CB60" s="45"/>
      <c r="CC60" s="46"/>
      <c r="CD60" s="44">
        <v>1281.2</v>
      </c>
      <c r="CE60" s="45"/>
      <c r="CF60" s="45"/>
      <c r="CG60" s="45"/>
      <c r="CH60" s="45"/>
      <c r="CI60" s="45"/>
      <c r="CJ60" s="45"/>
      <c r="CK60" s="45"/>
      <c r="CL60" s="45"/>
      <c r="CM60" s="46"/>
      <c r="CN60" s="34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  <c r="DE60" s="44">
        <v>932</v>
      </c>
      <c r="DF60" s="45"/>
      <c r="DG60" s="45"/>
      <c r="DH60" s="45"/>
      <c r="DI60" s="45"/>
      <c r="DJ60" s="45"/>
      <c r="DK60" s="45"/>
      <c r="DL60" s="45"/>
      <c r="DM60" s="45"/>
      <c r="DN60" s="46"/>
      <c r="DO60" s="44">
        <v>932</v>
      </c>
      <c r="DP60" s="45"/>
      <c r="DQ60" s="45"/>
      <c r="DR60" s="45"/>
      <c r="DS60" s="45"/>
      <c r="DT60" s="45"/>
      <c r="DU60" s="45"/>
      <c r="DV60" s="45"/>
      <c r="DW60" s="45"/>
      <c r="DX60" s="46"/>
      <c r="DY60" s="34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6"/>
      <c r="EP60" s="28">
        <v>1010.2</v>
      </c>
      <c r="EQ60" s="29"/>
      <c r="ER60" s="29"/>
      <c r="ES60" s="29"/>
      <c r="ET60" s="29"/>
      <c r="EU60" s="29"/>
      <c r="EV60" s="29"/>
      <c r="EW60" s="29"/>
      <c r="EX60" s="29"/>
      <c r="EY60" s="30"/>
      <c r="EZ60" s="28">
        <v>1010.6</v>
      </c>
      <c r="FA60" s="29"/>
      <c r="FB60" s="29"/>
      <c r="FC60" s="29"/>
      <c r="FD60" s="29"/>
      <c r="FE60" s="29"/>
      <c r="FF60" s="29"/>
      <c r="FG60" s="29"/>
      <c r="FH60" s="29"/>
      <c r="FI60" s="30"/>
      <c r="FJ60" s="34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6"/>
      <c r="GA60" s="16"/>
      <c r="GB60" s="16"/>
      <c r="GC60" s="16"/>
      <c r="GD60" s="1"/>
      <c r="GE60" s="1"/>
      <c r="GF60" s="1"/>
      <c r="GG60" s="1"/>
      <c r="IL60" s="13">
        <f t="shared" si="0"/>
        <v>1010.2</v>
      </c>
      <c r="IM60" s="6">
        <f t="shared" si="1"/>
        <v>1010.6</v>
      </c>
    </row>
    <row r="61" spans="1:247" s="6" customFormat="1" ht="30" customHeight="1">
      <c r="A61" s="37" t="s">
        <v>114</v>
      </c>
      <c r="B61" s="38"/>
      <c r="C61" s="38"/>
      <c r="D61" s="38"/>
      <c r="E61" s="38"/>
      <c r="F61" s="38"/>
      <c r="G61" s="38"/>
      <c r="H61" s="38"/>
      <c r="I61" s="39"/>
      <c r="J61" s="10"/>
      <c r="K61" s="47" t="s">
        <v>115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1"/>
      <c r="BI61" s="41" t="s">
        <v>109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4"/>
      <c r="BU61" s="45"/>
      <c r="BV61" s="45"/>
      <c r="BW61" s="45"/>
      <c r="BX61" s="45"/>
      <c r="BY61" s="45"/>
      <c r="BZ61" s="45"/>
      <c r="CA61" s="45"/>
      <c r="CB61" s="45"/>
      <c r="CC61" s="46"/>
      <c r="CD61" s="44"/>
      <c r="CE61" s="45"/>
      <c r="CF61" s="45"/>
      <c r="CG61" s="45"/>
      <c r="CH61" s="45"/>
      <c r="CI61" s="45"/>
      <c r="CJ61" s="45"/>
      <c r="CK61" s="45"/>
      <c r="CL61" s="45"/>
      <c r="CM61" s="46"/>
      <c r="CN61" s="34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  <c r="DE61" s="44"/>
      <c r="DF61" s="45"/>
      <c r="DG61" s="45"/>
      <c r="DH61" s="45"/>
      <c r="DI61" s="45"/>
      <c r="DJ61" s="45"/>
      <c r="DK61" s="45"/>
      <c r="DL61" s="45"/>
      <c r="DM61" s="45"/>
      <c r="DN61" s="46"/>
      <c r="DO61" s="44"/>
      <c r="DP61" s="45"/>
      <c r="DQ61" s="45"/>
      <c r="DR61" s="45"/>
      <c r="DS61" s="45"/>
      <c r="DT61" s="45"/>
      <c r="DU61" s="45"/>
      <c r="DV61" s="45"/>
      <c r="DW61" s="45"/>
      <c r="DX61" s="46"/>
      <c r="DY61" s="34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6"/>
      <c r="EP61" s="28"/>
      <c r="EQ61" s="29"/>
      <c r="ER61" s="29"/>
      <c r="ES61" s="29"/>
      <c r="ET61" s="29"/>
      <c r="EU61" s="29"/>
      <c r="EV61" s="29"/>
      <c r="EW61" s="29"/>
      <c r="EX61" s="29"/>
      <c r="EY61" s="30"/>
      <c r="EZ61" s="28"/>
      <c r="FA61" s="29"/>
      <c r="FB61" s="29"/>
      <c r="FC61" s="29"/>
      <c r="FD61" s="29"/>
      <c r="FE61" s="29"/>
      <c r="FF61" s="29"/>
      <c r="FG61" s="29"/>
      <c r="FH61" s="29"/>
      <c r="FI61" s="30"/>
      <c r="FJ61" s="34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6"/>
      <c r="GA61" s="16"/>
      <c r="GB61" s="16"/>
      <c r="GC61" s="16"/>
      <c r="GD61" s="1"/>
      <c r="GE61" s="1"/>
      <c r="GF61" s="1"/>
      <c r="GG61" s="1"/>
      <c r="IL61" s="13">
        <f t="shared" si="0"/>
        <v>0</v>
      </c>
      <c r="IM61" s="6">
        <f t="shared" si="1"/>
        <v>0</v>
      </c>
    </row>
    <row r="62" spans="1:247" s="6" customFormat="1" ht="15" customHeight="1">
      <c r="A62" s="37" t="s">
        <v>116</v>
      </c>
      <c r="B62" s="38"/>
      <c r="C62" s="38"/>
      <c r="D62" s="38"/>
      <c r="E62" s="38"/>
      <c r="F62" s="38"/>
      <c r="G62" s="38"/>
      <c r="H62" s="38"/>
      <c r="I62" s="39"/>
      <c r="J62" s="10"/>
      <c r="K62" s="40" t="s">
        <v>117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11"/>
      <c r="BI62" s="41" t="s">
        <v>118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4">
        <v>202.9</v>
      </c>
      <c r="BU62" s="45"/>
      <c r="BV62" s="45"/>
      <c r="BW62" s="45"/>
      <c r="BX62" s="45"/>
      <c r="BY62" s="45"/>
      <c r="BZ62" s="45"/>
      <c r="CA62" s="45"/>
      <c r="CB62" s="45"/>
      <c r="CC62" s="46"/>
      <c r="CD62" s="44">
        <v>202.9</v>
      </c>
      <c r="CE62" s="45"/>
      <c r="CF62" s="45"/>
      <c r="CG62" s="45"/>
      <c r="CH62" s="45"/>
      <c r="CI62" s="45"/>
      <c r="CJ62" s="45"/>
      <c r="CK62" s="45"/>
      <c r="CL62" s="45"/>
      <c r="CM62" s="46"/>
      <c r="CN62" s="34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  <c r="DE62" s="44">
        <v>237.6</v>
      </c>
      <c r="DF62" s="45"/>
      <c r="DG62" s="45"/>
      <c r="DH62" s="45"/>
      <c r="DI62" s="45"/>
      <c r="DJ62" s="45"/>
      <c r="DK62" s="45"/>
      <c r="DL62" s="45"/>
      <c r="DM62" s="45"/>
      <c r="DN62" s="46"/>
      <c r="DO62" s="44">
        <v>237.6</v>
      </c>
      <c r="DP62" s="45"/>
      <c r="DQ62" s="45"/>
      <c r="DR62" s="45"/>
      <c r="DS62" s="45"/>
      <c r="DT62" s="45"/>
      <c r="DU62" s="45"/>
      <c r="DV62" s="45"/>
      <c r="DW62" s="45"/>
      <c r="DX62" s="46"/>
      <c r="DY62" s="34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6"/>
      <c r="EP62" s="28">
        <v>245.5</v>
      </c>
      <c r="EQ62" s="29"/>
      <c r="ER62" s="29"/>
      <c r="ES62" s="29"/>
      <c r="ET62" s="29"/>
      <c r="EU62" s="29"/>
      <c r="EV62" s="29"/>
      <c r="EW62" s="29"/>
      <c r="EX62" s="29"/>
      <c r="EY62" s="30"/>
      <c r="EZ62" s="28">
        <v>250.86</v>
      </c>
      <c r="FA62" s="29"/>
      <c r="FB62" s="29"/>
      <c r="FC62" s="29"/>
      <c r="FD62" s="29"/>
      <c r="FE62" s="29"/>
      <c r="FF62" s="29"/>
      <c r="FG62" s="29"/>
      <c r="FH62" s="29"/>
      <c r="FI62" s="30"/>
      <c r="FJ62" s="34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6"/>
      <c r="GA62" s="16"/>
      <c r="GB62" s="16"/>
      <c r="GC62" s="16"/>
      <c r="GD62" s="1"/>
      <c r="GE62" s="1"/>
      <c r="GF62" s="1"/>
      <c r="GG62" s="1"/>
      <c r="IL62" s="13">
        <f t="shared" si="0"/>
        <v>245.5</v>
      </c>
      <c r="IM62" s="6">
        <f t="shared" si="1"/>
        <v>250.86</v>
      </c>
    </row>
    <row r="63" spans="1:247" s="6" customFormat="1" ht="30" customHeight="1">
      <c r="A63" s="37" t="s">
        <v>119</v>
      </c>
      <c r="B63" s="38"/>
      <c r="C63" s="38"/>
      <c r="D63" s="38"/>
      <c r="E63" s="38"/>
      <c r="F63" s="38"/>
      <c r="G63" s="38"/>
      <c r="H63" s="38"/>
      <c r="I63" s="39"/>
      <c r="J63" s="10"/>
      <c r="K63" s="40" t="s">
        <v>120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11"/>
      <c r="BI63" s="41" t="s">
        <v>118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4"/>
      <c r="BU63" s="45"/>
      <c r="BV63" s="45"/>
      <c r="BW63" s="45"/>
      <c r="BX63" s="45"/>
      <c r="BY63" s="45"/>
      <c r="BZ63" s="45"/>
      <c r="CA63" s="45"/>
      <c r="CB63" s="45"/>
      <c r="CC63" s="46"/>
      <c r="CD63" s="44"/>
      <c r="CE63" s="45"/>
      <c r="CF63" s="45"/>
      <c r="CG63" s="45"/>
      <c r="CH63" s="45"/>
      <c r="CI63" s="45"/>
      <c r="CJ63" s="45"/>
      <c r="CK63" s="45"/>
      <c r="CL63" s="45"/>
      <c r="CM63" s="46"/>
      <c r="CN63" s="34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  <c r="DE63" s="44"/>
      <c r="DF63" s="45"/>
      <c r="DG63" s="45"/>
      <c r="DH63" s="45"/>
      <c r="DI63" s="45"/>
      <c r="DJ63" s="45"/>
      <c r="DK63" s="45"/>
      <c r="DL63" s="45"/>
      <c r="DM63" s="45"/>
      <c r="DN63" s="46"/>
      <c r="DO63" s="44"/>
      <c r="DP63" s="45"/>
      <c r="DQ63" s="45"/>
      <c r="DR63" s="45"/>
      <c r="DS63" s="45"/>
      <c r="DT63" s="45"/>
      <c r="DU63" s="45"/>
      <c r="DV63" s="45"/>
      <c r="DW63" s="45"/>
      <c r="DX63" s="46"/>
      <c r="DY63" s="34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6"/>
      <c r="EP63" s="28"/>
      <c r="EQ63" s="29"/>
      <c r="ER63" s="29"/>
      <c r="ES63" s="29"/>
      <c r="ET63" s="29"/>
      <c r="EU63" s="29"/>
      <c r="EV63" s="29"/>
      <c r="EW63" s="29"/>
      <c r="EX63" s="29"/>
      <c r="EY63" s="30"/>
      <c r="EZ63" s="28"/>
      <c r="FA63" s="29"/>
      <c r="FB63" s="29"/>
      <c r="FC63" s="29"/>
      <c r="FD63" s="29"/>
      <c r="FE63" s="29"/>
      <c r="FF63" s="29"/>
      <c r="FG63" s="29"/>
      <c r="FH63" s="29"/>
      <c r="FI63" s="30"/>
      <c r="FJ63" s="34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6"/>
      <c r="GA63" s="16"/>
      <c r="GB63" s="16"/>
      <c r="GC63" s="16"/>
      <c r="GD63" s="1"/>
      <c r="GE63" s="1"/>
      <c r="GF63" s="1"/>
      <c r="GG63" s="1"/>
      <c r="IL63" s="13">
        <f t="shared" si="0"/>
        <v>0</v>
      </c>
      <c r="IM63" s="6">
        <f t="shared" si="1"/>
        <v>0</v>
      </c>
    </row>
    <row r="64" spans="1:247" s="6" customFormat="1" ht="15" customHeight="1">
      <c r="A64" s="37" t="s">
        <v>121</v>
      </c>
      <c r="B64" s="38"/>
      <c r="C64" s="38"/>
      <c r="D64" s="38"/>
      <c r="E64" s="38"/>
      <c r="F64" s="38"/>
      <c r="G64" s="38"/>
      <c r="H64" s="38"/>
      <c r="I64" s="39"/>
      <c r="J64" s="10"/>
      <c r="K64" s="40" t="s">
        <v>122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11"/>
      <c r="BI64" s="41" t="s">
        <v>123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4">
        <v>46</v>
      </c>
      <c r="BU64" s="45"/>
      <c r="BV64" s="45"/>
      <c r="BW64" s="45"/>
      <c r="BX64" s="45"/>
      <c r="BY64" s="45"/>
      <c r="BZ64" s="45"/>
      <c r="CA64" s="45"/>
      <c r="CB64" s="45"/>
      <c r="CC64" s="46"/>
      <c r="CD64" s="44">
        <v>46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34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  <c r="DE64" s="44">
        <v>34</v>
      </c>
      <c r="DF64" s="45"/>
      <c r="DG64" s="45"/>
      <c r="DH64" s="45"/>
      <c r="DI64" s="45"/>
      <c r="DJ64" s="45"/>
      <c r="DK64" s="45"/>
      <c r="DL64" s="45"/>
      <c r="DM64" s="45"/>
      <c r="DN64" s="46"/>
      <c r="DO64" s="44">
        <v>34</v>
      </c>
      <c r="DP64" s="45"/>
      <c r="DQ64" s="45"/>
      <c r="DR64" s="45"/>
      <c r="DS64" s="45"/>
      <c r="DT64" s="45"/>
      <c r="DU64" s="45"/>
      <c r="DV64" s="45"/>
      <c r="DW64" s="45"/>
      <c r="DX64" s="46"/>
      <c r="DY64" s="34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6"/>
      <c r="EP64" s="28">
        <v>35</v>
      </c>
      <c r="EQ64" s="29"/>
      <c r="ER64" s="29"/>
      <c r="ES64" s="29"/>
      <c r="ET64" s="29"/>
      <c r="EU64" s="29"/>
      <c r="EV64" s="29"/>
      <c r="EW64" s="29"/>
      <c r="EX64" s="29"/>
      <c r="EY64" s="30"/>
      <c r="EZ64" s="28">
        <v>35</v>
      </c>
      <c r="FA64" s="29"/>
      <c r="FB64" s="29"/>
      <c r="FC64" s="29"/>
      <c r="FD64" s="29"/>
      <c r="FE64" s="29"/>
      <c r="FF64" s="29"/>
      <c r="FG64" s="29"/>
      <c r="FH64" s="29"/>
      <c r="FI64" s="30"/>
      <c r="FJ64" s="34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6"/>
      <c r="GA64" s="16"/>
      <c r="GB64" s="16"/>
      <c r="GC64" s="16"/>
      <c r="GD64" s="1"/>
      <c r="GE64" s="1"/>
      <c r="GF64" s="1"/>
      <c r="GG64" s="1"/>
      <c r="IL64" s="13">
        <f t="shared" si="0"/>
        <v>35</v>
      </c>
      <c r="IM64" s="6">
        <f t="shared" si="1"/>
        <v>35</v>
      </c>
    </row>
    <row r="65" spans="1:247" s="6" customFormat="1" ht="30" customHeight="1">
      <c r="A65" s="37" t="s">
        <v>124</v>
      </c>
      <c r="B65" s="38"/>
      <c r="C65" s="38"/>
      <c r="D65" s="38"/>
      <c r="E65" s="38"/>
      <c r="F65" s="38"/>
      <c r="G65" s="38"/>
      <c r="H65" s="38"/>
      <c r="I65" s="39"/>
      <c r="J65" s="10"/>
      <c r="K65" s="40" t="s">
        <v>125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11"/>
      <c r="BI65" s="41" t="s">
        <v>29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4"/>
      <c r="BU65" s="45"/>
      <c r="BV65" s="45"/>
      <c r="BW65" s="45"/>
      <c r="BX65" s="45"/>
      <c r="BY65" s="45"/>
      <c r="BZ65" s="45"/>
      <c r="CA65" s="45"/>
      <c r="CB65" s="45"/>
      <c r="CC65" s="46"/>
      <c r="CD65" s="44"/>
      <c r="CE65" s="45"/>
      <c r="CF65" s="45"/>
      <c r="CG65" s="45"/>
      <c r="CH65" s="45"/>
      <c r="CI65" s="45"/>
      <c r="CJ65" s="45"/>
      <c r="CK65" s="45"/>
      <c r="CL65" s="45"/>
      <c r="CM65" s="46"/>
      <c r="CN65" s="34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  <c r="DE65" s="44"/>
      <c r="DF65" s="45"/>
      <c r="DG65" s="45"/>
      <c r="DH65" s="45"/>
      <c r="DI65" s="45"/>
      <c r="DJ65" s="45"/>
      <c r="DK65" s="45"/>
      <c r="DL65" s="45"/>
      <c r="DM65" s="45"/>
      <c r="DN65" s="46"/>
      <c r="DO65" s="44"/>
      <c r="DP65" s="45"/>
      <c r="DQ65" s="45"/>
      <c r="DR65" s="45"/>
      <c r="DS65" s="45"/>
      <c r="DT65" s="45"/>
      <c r="DU65" s="45"/>
      <c r="DV65" s="45"/>
      <c r="DW65" s="45"/>
      <c r="DX65" s="46"/>
      <c r="DY65" s="34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6"/>
      <c r="EP65" s="28"/>
      <c r="EQ65" s="29"/>
      <c r="ER65" s="29"/>
      <c r="ES65" s="29"/>
      <c r="ET65" s="29"/>
      <c r="EU65" s="29"/>
      <c r="EV65" s="29"/>
      <c r="EW65" s="29"/>
      <c r="EX65" s="29"/>
      <c r="EY65" s="30"/>
      <c r="EZ65" s="28"/>
      <c r="FA65" s="29"/>
      <c r="FB65" s="29"/>
      <c r="FC65" s="29"/>
      <c r="FD65" s="29"/>
      <c r="FE65" s="29"/>
      <c r="FF65" s="29"/>
      <c r="FG65" s="29"/>
      <c r="FH65" s="29"/>
      <c r="FI65" s="30"/>
      <c r="FJ65" s="34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6"/>
      <c r="GA65" s="16"/>
      <c r="GB65" s="16"/>
      <c r="GC65" s="16"/>
      <c r="GD65" s="1"/>
      <c r="GE65" s="1"/>
      <c r="GF65" s="1"/>
      <c r="GG65" s="1"/>
      <c r="IL65" s="13">
        <f t="shared" si="0"/>
        <v>0</v>
      </c>
      <c r="IM65" s="6">
        <f t="shared" si="1"/>
        <v>0</v>
      </c>
    </row>
    <row r="66" spans="1:247" s="6" customFormat="1" ht="30" customHeight="1">
      <c r="A66" s="37" t="s">
        <v>126</v>
      </c>
      <c r="B66" s="38"/>
      <c r="C66" s="38"/>
      <c r="D66" s="38"/>
      <c r="E66" s="38"/>
      <c r="F66" s="38"/>
      <c r="G66" s="38"/>
      <c r="H66" s="38"/>
      <c r="I66" s="39"/>
      <c r="J66" s="10"/>
      <c r="K66" s="40" t="s">
        <v>127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11"/>
      <c r="BI66" s="41" t="s">
        <v>29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44"/>
      <c r="BU66" s="45"/>
      <c r="BV66" s="45"/>
      <c r="BW66" s="45"/>
      <c r="BX66" s="45"/>
      <c r="BY66" s="45"/>
      <c r="BZ66" s="45"/>
      <c r="CA66" s="45"/>
      <c r="CB66" s="45"/>
      <c r="CC66" s="46"/>
      <c r="CD66" s="44"/>
      <c r="CE66" s="45"/>
      <c r="CF66" s="45"/>
      <c r="CG66" s="45"/>
      <c r="CH66" s="45"/>
      <c r="CI66" s="45"/>
      <c r="CJ66" s="45"/>
      <c r="CK66" s="45"/>
      <c r="CL66" s="45"/>
      <c r="CM66" s="46"/>
      <c r="CN66" s="34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  <c r="DE66" s="44"/>
      <c r="DF66" s="45"/>
      <c r="DG66" s="45"/>
      <c r="DH66" s="45"/>
      <c r="DI66" s="45"/>
      <c r="DJ66" s="45"/>
      <c r="DK66" s="45"/>
      <c r="DL66" s="45"/>
      <c r="DM66" s="45"/>
      <c r="DN66" s="46"/>
      <c r="DO66" s="44"/>
      <c r="DP66" s="45"/>
      <c r="DQ66" s="45"/>
      <c r="DR66" s="45"/>
      <c r="DS66" s="45"/>
      <c r="DT66" s="45"/>
      <c r="DU66" s="45"/>
      <c r="DV66" s="45"/>
      <c r="DW66" s="45"/>
      <c r="DX66" s="46"/>
      <c r="DY66" s="34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6"/>
      <c r="EP66" s="28"/>
      <c r="EQ66" s="29"/>
      <c r="ER66" s="29"/>
      <c r="ES66" s="29"/>
      <c r="ET66" s="29"/>
      <c r="EU66" s="29"/>
      <c r="EV66" s="29"/>
      <c r="EW66" s="29"/>
      <c r="EX66" s="29"/>
      <c r="EY66" s="30"/>
      <c r="EZ66" s="28"/>
      <c r="FA66" s="29"/>
      <c r="FB66" s="29"/>
      <c r="FC66" s="29"/>
      <c r="FD66" s="29"/>
      <c r="FE66" s="29"/>
      <c r="FF66" s="29"/>
      <c r="FG66" s="29"/>
      <c r="FH66" s="29"/>
      <c r="FI66" s="30"/>
      <c r="FJ66" s="34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6"/>
      <c r="GA66" s="16"/>
      <c r="GB66" s="16"/>
      <c r="GC66" s="16"/>
      <c r="GD66" s="1"/>
      <c r="GE66" s="1"/>
      <c r="GF66" s="1"/>
      <c r="GG66" s="1"/>
      <c r="IL66" s="13">
        <f t="shared" si="0"/>
        <v>0</v>
      </c>
      <c r="IM66" s="6">
        <f t="shared" si="1"/>
        <v>0</v>
      </c>
    </row>
    <row r="67" spans="1:247" s="6" customFormat="1" ht="45" customHeight="1">
      <c r="A67" s="37" t="s">
        <v>128</v>
      </c>
      <c r="B67" s="38"/>
      <c r="C67" s="38"/>
      <c r="D67" s="38"/>
      <c r="E67" s="38"/>
      <c r="F67" s="38"/>
      <c r="G67" s="38"/>
      <c r="H67" s="38"/>
      <c r="I67" s="39"/>
      <c r="J67" s="10"/>
      <c r="K67" s="40" t="s">
        <v>129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11"/>
      <c r="BI67" s="41" t="s">
        <v>123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44">
        <v>12.19</v>
      </c>
      <c r="BU67" s="45"/>
      <c r="BV67" s="45"/>
      <c r="BW67" s="45"/>
      <c r="BX67" s="45"/>
      <c r="BY67" s="45"/>
      <c r="BZ67" s="45"/>
      <c r="CA67" s="45"/>
      <c r="CB67" s="45"/>
      <c r="CC67" s="46"/>
      <c r="CD67" s="44" t="s">
        <v>27</v>
      </c>
      <c r="CE67" s="45"/>
      <c r="CF67" s="45"/>
      <c r="CG67" s="45"/>
      <c r="CH67" s="45"/>
      <c r="CI67" s="45"/>
      <c r="CJ67" s="45"/>
      <c r="CK67" s="45"/>
      <c r="CL67" s="45"/>
      <c r="CM67" s="46"/>
      <c r="CN67" s="31" t="s">
        <v>27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  <c r="DE67" s="44">
        <v>12.18</v>
      </c>
      <c r="DF67" s="45"/>
      <c r="DG67" s="45"/>
      <c r="DH67" s="45"/>
      <c r="DI67" s="45"/>
      <c r="DJ67" s="45"/>
      <c r="DK67" s="45"/>
      <c r="DL67" s="45"/>
      <c r="DM67" s="45"/>
      <c r="DN67" s="46"/>
      <c r="DO67" s="44" t="s">
        <v>27</v>
      </c>
      <c r="DP67" s="45"/>
      <c r="DQ67" s="45"/>
      <c r="DR67" s="45"/>
      <c r="DS67" s="45"/>
      <c r="DT67" s="45"/>
      <c r="DU67" s="45"/>
      <c r="DV67" s="45"/>
      <c r="DW67" s="45"/>
      <c r="DX67" s="46"/>
      <c r="DY67" s="31" t="s">
        <v>27</v>
      </c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3"/>
      <c r="EP67" s="28" t="s">
        <v>27</v>
      </c>
      <c r="EQ67" s="29"/>
      <c r="ER67" s="29"/>
      <c r="ES67" s="29"/>
      <c r="ET67" s="29"/>
      <c r="EU67" s="29"/>
      <c r="EV67" s="29"/>
      <c r="EW67" s="29"/>
      <c r="EX67" s="29"/>
      <c r="EY67" s="30"/>
      <c r="EZ67" s="28" t="s">
        <v>27</v>
      </c>
      <c r="FA67" s="29"/>
      <c r="FB67" s="29"/>
      <c r="FC67" s="29"/>
      <c r="FD67" s="29"/>
      <c r="FE67" s="29"/>
      <c r="FF67" s="29"/>
      <c r="FG67" s="29"/>
      <c r="FH67" s="29"/>
      <c r="FI67" s="30"/>
      <c r="FJ67" s="31" t="s">
        <v>27</v>
      </c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3"/>
      <c r="GA67" s="16"/>
      <c r="GB67" s="16"/>
      <c r="GC67" s="16"/>
      <c r="GD67" s="1"/>
      <c r="GE67" s="1"/>
      <c r="GF67" s="1"/>
      <c r="GG67" s="1"/>
      <c r="IL67" s="13" t="str">
        <f t="shared" si="0"/>
        <v>х</v>
      </c>
      <c r="IM67" s="6" t="str">
        <f t="shared" si="1"/>
        <v>х</v>
      </c>
    </row>
    <row r="68" spans="1:246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6"/>
      <c r="GB68" s="16"/>
      <c r="GC68" s="16"/>
      <c r="GD68" s="1"/>
      <c r="GE68" s="1"/>
      <c r="GF68" s="1"/>
      <c r="GG68" s="1"/>
      <c r="IL68" s="13">
        <f t="shared" si="0"/>
        <v>0</v>
      </c>
    </row>
    <row r="69" spans="7:185" s="1" customFormat="1" ht="12.75">
      <c r="G69" s="1" t="s">
        <v>130</v>
      </c>
      <c r="GA69" s="16"/>
      <c r="GB69" s="16"/>
      <c r="GC69" s="16"/>
    </row>
    <row r="70" spans="1:185" s="1" customFormat="1" ht="42" customHeight="1">
      <c r="A70" s="25" t="s">
        <v>132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6"/>
      <c r="GA70" s="16"/>
      <c r="GB70" s="16"/>
      <c r="GC70" s="16"/>
    </row>
    <row r="71" spans="1:185" s="1" customFormat="1" ht="27.75" customHeight="1">
      <c r="A71" s="25" t="s">
        <v>133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6"/>
      <c r="GA71" s="16"/>
      <c r="GB71" s="16"/>
      <c r="GC71" s="16"/>
    </row>
    <row r="72" spans="1:185" s="1" customFormat="1" ht="27.75" customHeight="1">
      <c r="A72" s="25" t="s">
        <v>134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6"/>
      <c r="GA72" s="16"/>
      <c r="GB72" s="16"/>
      <c r="GC72" s="16"/>
    </row>
    <row r="73" spans="1:185" s="1" customFormat="1" ht="35.25" customHeight="1">
      <c r="A73" s="25" t="s">
        <v>135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6"/>
      <c r="GA73" s="16"/>
      <c r="GB73" s="16"/>
      <c r="GC73" s="16"/>
    </row>
    <row r="74" spans="1:185" s="1" customFormat="1" ht="34.5" customHeight="1">
      <c r="A74" s="25" t="s">
        <v>136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6"/>
      <c r="GA74" s="16"/>
      <c r="GB74" s="16"/>
      <c r="GC74" s="16"/>
    </row>
    <row r="75" spans="1:189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6"/>
      <c r="GB75" s="16"/>
      <c r="GC75" s="16"/>
      <c r="GD75" s="1"/>
      <c r="GE75" s="1"/>
      <c r="GF75" s="1"/>
      <c r="GG75" s="1"/>
    </row>
    <row r="76" spans="1:189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</row>
    <row r="77" spans="1:189" ht="17.25" customHeight="1">
      <c r="A77" s="1"/>
      <c r="B77" s="27" t="s">
        <v>131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1"/>
      <c r="GA77" s="1"/>
      <c r="GB77" s="1"/>
      <c r="GC77" s="1"/>
      <c r="GD77" s="1"/>
      <c r="GE77" s="1"/>
      <c r="GF77" s="1"/>
      <c r="GG77" s="1"/>
    </row>
    <row r="78" spans="1:189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</row>
    <row r="79" spans="1:189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</row>
    <row r="81" spans="1:189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</row>
    <row r="82" spans="1:189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</row>
    <row r="83" spans="1:189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</row>
    <row r="84" spans="1:189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</row>
    <row r="85" spans="1:189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</row>
    <row r="86" spans="1:189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</row>
    <row r="87" spans="1:189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</row>
    <row r="89" spans="1:189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</row>
    <row r="90" spans="1:189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</row>
    <row r="91" spans="1:189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</row>
    <row r="92" spans="1:189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</row>
    <row r="93" spans="1:189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</row>
    <row r="94" spans="1:189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</row>
    <row r="96" spans="1:189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</row>
    <row r="97" spans="1:189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</row>
    <row r="98" spans="1:189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</row>
    <row r="100" spans="1:189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</row>
    <row r="105" spans="1:189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</row>
    <row r="106" spans="1:189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</row>
    <row r="107" spans="1:189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</row>
    <row r="108" spans="1:189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</row>
    <row r="109" spans="1:189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</row>
    <row r="110" spans="1:189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</row>
    <row r="111" spans="1:189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</row>
    <row r="112" spans="1:189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</row>
    <row r="113" spans="1:189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</row>
    <row r="114" spans="1:189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</row>
    <row r="115" spans="1:189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</row>
    <row r="116" spans="1:189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</row>
    <row r="117" spans="1:189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</row>
    <row r="118" spans="1:189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</row>
    <row r="119" spans="1:189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</row>
    <row r="120" spans="1:189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</row>
    <row r="121" spans="1:189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</row>
    <row r="122" spans="1:189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</row>
    <row r="123" spans="1:189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</row>
    <row r="126" spans="1:189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  <row r="129" spans="1:189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</row>
    <row r="130" spans="1:189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</row>
  </sheetData>
  <sheetProtection/>
  <mergeCells count="628">
    <mergeCell ref="EZ44:FI44"/>
    <mergeCell ref="EP43:EY43"/>
    <mergeCell ref="EZ43:FI43"/>
    <mergeCell ref="BI43:BR43"/>
    <mergeCell ref="BI44:BR44"/>
    <mergeCell ref="K43:BG43"/>
    <mergeCell ref="K44:BG44"/>
    <mergeCell ref="A43:I43"/>
    <mergeCell ref="A44:I44"/>
    <mergeCell ref="EP44:EY44"/>
    <mergeCell ref="A5:FZ5"/>
    <mergeCell ref="A6:FZ6"/>
    <mergeCell ref="A7:FZ7"/>
    <mergeCell ref="A8:FZ8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X15"/>
    <mergeCell ref="DY15:EO16"/>
    <mergeCell ref="EP15:FI15"/>
    <mergeCell ref="FJ15:FZ16"/>
    <mergeCell ref="BT16:CC16"/>
    <mergeCell ref="CD16:CM16"/>
    <mergeCell ref="DE16:DN16"/>
    <mergeCell ref="DO16:DX16"/>
    <mergeCell ref="EP16:EY16"/>
    <mergeCell ref="EZ16:FI16"/>
    <mergeCell ref="A17:I17"/>
    <mergeCell ref="K17:BG17"/>
    <mergeCell ref="BI17:BS17"/>
    <mergeCell ref="BT17:CC17"/>
    <mergeCell ref="CD17:CM17"/>
    <mergeCell ref="CN17:DD17"/>
    <mergeCell ref="DE17:DN17"/>
    <mergeCell ref="DO17:DX17"/>
    <mergeCell ref="DY17:EO17"/>
    <mergeCell ref="EP17:EY17"/>
    <mergeCell ref="EZ17:FI17"/>
    <mergeCell ref="FJ17:FZ17"/>
    <mergeCell ref="A18:I18"/>
    <mergeCell ref="K18:BG18"/>
    <mergeCell ref="BI18:BS18"/>
    <mergeCell ref="BT18:CC18"/>
    <mergeCell ref="CD18:CM18"/>
    <mergeCell ref="CN18:DD18"/>
    <mergeCell ref="DE18:DN18"/>
    <mergeCell ref="DO18:DX18"/>
    <mergeCell ref="DY18:EO18"/>
    <mergeCell ref="EP18:EY18"/>
    <mergeCell ref="EZ18:FI18"/>
    <mergeCell ref="FJ18:FZ18"/>
    <mergeCell ref="A19:I19"/>
    <mergeCell ref="K19:BG19"/>
    <mergeCell ref="BI19:BS19"/>
    <mergeCell ref="BT19:CC19"/>
    <mergeCell ref="CD19:CM19"/>
    <mergeCell ref="CN19:DD19"/>
    <mergeCell ref="DE19:DN19"/>
    <mergeCell ref="DO19:DX19"/>
    <mergeCell ref="DY19:EO19"/>
    <mergeCell ref="EP19:EY19"/>
    <mergeCell ref="EZ19:FI19"/>
    <mergeCell ref="FJ19:FZ19"/>
    <mergeCell ref="A20:I20"/>
    <mergeCell ref="K20:BG20"/>
    <mergeCell ref="BI20:BS20"/>
    <mergeCell ref="BT20:CC20"/>
    <mergeCell ref="CD20:CM20"/>
    <mergeCell ref="CN20:DD20"/>
    <mergeCell ref="DE20:DN20"/>
    <mergeCell ref="DO20:DX20"/>
    <mergeCell ref="DY20:EO20"/>
    <mergeCell ref="EP20:EY20"/>
    <mergeCell ref="EZ20:FI20"/>
    <mergeCell ref="FJ20:FZ20"/>
    <mergeCell ref="A21:I21"/>
    <mergeCell ref="K21:BG21"/>
    <mergeCell ref="BI21:BS21"/>
    <mergeCell ref="BT21:CC21"/>
    <mergeCell ref="CD21:CM21"/>
    <mergeCell ref="CN21:DD21"/>
    <mergeCell ref="DE21:DN21"/>
    <mergeCell ref="DO21:DX21"/>
    <mergeCell ref="DY21:EO21"/>
    <mergeCell ref="EP21:EY21"/>
    <mergeCell ref="EZ21:FI21"/>
    <mergeCell ref="FJ21:FZ21"/>
    <mergeCell ref="A22:I22"/>
    <mergeCell ref="K22:BG22"/>
    <mergeCell ref="BI22:BS22"/>
    <mergeCell ref="BT22:CC22"/>
    <mergeCell ref="CD22:CM22"/>
    <mergeCell ref="CN22:DD22"/>
    <mergeCell ref="DE22:DN22"/>
    <mergeCell ref="DO22:DX22"/>
    <mergeCell ref="DY22:EO22"/>
    <mergeCell ref="EP22:EY22"/>
    <mergeCell ref="EZ22:FI22"/>
    <mergeCell ref="FJ22:FZ22"/>
    <mergeCell ref="A23:I23"/>
    <mergeCell ref="K23:BG23"/>
    <mergeCell ref="BI23:BS23"/>
    <mergeCell ref="BT23:CC23"/>
    <mergeCell ref="CD23:CM23"/>
    <mergeCell ref="CN23:DD23"/>
    <mergeCell ref="DE23:DN23"/>
    <mergeCell ref="DO23:DX23"/>
    <mergeCell ref="DY23:EO23"/>
    <mergeCell ref="EP23:EY23"/>
    <mergeCell ref="EZ23:FI23"/>
    <mergeCell ref="FJ23:FZ23"/>
    <mergeCell ref="A24:I24"/>
    <mergeCell ref="K24:BG24"/>
    <mergeCell ref="BI24:BS24"/>
    <mergeCell ref="BT24:CC24"/>
    <mergeCell ref="CD24:CM24"/>
    <mergeCell ref="CN24:DD24"/>
    <mergeCell ref="DE24:DN24"/>
    <mergeCell ref="DO24:DX24"/>
    <mergeCell ref="DY24:EO24"/>
    <mergeCell ref="EP24:EY24"/>
    <mergeCell ref="EZ24:FI24"/>
    <mergeCell ref="FJ24:FZ24"/>
    <mergeCell ref="A25:I25"/>
    <mergeCell ref="K25:BG25"/>
    <mergeCell ref="BI25:BS25"/>
    <mergeCell ref="BT25:CC25"/>
    <mergeCell ref="CD25:CM25"/>
    <mergeCell ref="CN25:DD25"/>
    <mergeCell ref="DE25:DN25"/>
    <mergeCell ref="DO25:DX25"/>
    <mergeCell ref="DY25:EO25"/>
    <mergeCell ref="EP25:EY25"/>
    <mergeCell ref="EZ25:FI25"/>
    <mergeCell ref="FJ25:FZ25"/>
    <mergeCell ref="A26:I26"/>
    <mergeCell ref="K26:BG26"/>
    <mergeCell ref="BI26:BS26"/>
    <mergeCell ref="BT26:CC26"/>
    <mergeCell ref="CD26:CM26"/>
    <mergeCell ref="CN26:DD26"/>
    <mergeCell ref="DE26:DN26"/>
    <mergeCell ref="DO26:DX26"/>
    <mergeCell ref="DY26:EO26"/>
    <mergeCell ref="EP26:EY26"/>
    <mergeCell ref="EZ26:FI26"/>
    <mergeCell ref="FJ26:FZ26"/>
    <mergeCell ref="A27:I27"/>
    <mergeCell ref="K27:BG27"/>
    <mergeCell ref="BI27:BS27"/>
    <mergeCell ref="BT27:CC27"/>
    <mergeCell ref="CD27:CM27"/>
    <mergeCell ref="CN27:DD27"/>
    <mergeCell ref="DE27:DN27"/>
    <mergeCell ref="DO27:DX27"/>
    <mergeCell ref="DY27:EO27"/>
    <mergeCell ref="EP27:EY27"/>
    <mergeCell ref="EZ27:FI27"/>
    <mergeCell ref="FJ27:FZ27"/>
    <mergeCell ref="A28:I28"/>
    <mergeCell ref="K28:BG28"/>
    <mergeCell ref="BI28:BS28"/>
    <mergeCell ref="BT28:CC28"/>
    <mergeCell ref="CD28:CM28"/>
    <mergeCell ref="CN28:DD28"/>
    <mergeCell ref="DE28:DN28"/>
    <mergeCell ref="DO28:DX28"/>
    <mergeCell ref="DY28:EO28"/>
    <mergeCell ref="EP28:EY28"/>
    <mergeCell ref="EZ28:FI28"/>
    <mergeCell ref="FJ28:FZ28"/>
    <mergeCell ref="A29:I29"/>
    <mergeCell ref="K29:BG29"/>
    <mergeCell ref="BI29:BS29"/>
    <mergeCell ref="BT29:CC29"/>
    <mergeCell ref="CD29:CM29"/>
    <mergeCell ref="CN29:DD29"/>
    <mergeCell ref="DE29:DN29"/>
    <mergeCell ref="DO29:DX29"/>
    <mergeCell ref="DY29:EO29"/>
    <mergeCell ref="EP29:EY29"/>
    <mergeCell ref="EZ29:FI29"/>
    <mergeCell ref="FJ29:FZ29"/>
    <mergeCell ref="A30:I30"/>
    <mergeCell ref="K30:BG30"/>
    <mergeCell ref="BI30:BS30"/>
    <mergeCell ref="BT30:CC30"/>
    <mergeCell ref="CD30:CM30"/>
    <mergeCell ref="CN30:DD30"/>
    <mergeCell ref="DE30:DN30"/>
    <mergeCell ref="DO30:DX30"/>
    <mergeCell ref="DY30:EO30"/>
    <mergeCell ref="EP30:EY30"/>
    <mergeCell ref="EZ30:FI30"/>
    <mergeCell ref="FJ30:FZ30"/>
    <mergeCell ref="A31:I31"/>
    <mergeCell ref="K31:BG31"/>
    <mergeCell ref="BI31:BS31"/>
    <mergeCell ref="BT31:CC31"/>
    <mergeCell ref="CD31:CM31"/>
    <mergeCell ref="CN31:DD31"/>
    <mergeCell ref="DE31:DN31"/>
    <mergeCell ref="DO31:DX31"/>
    <mergeCell ref="DY31:EO31"/>
    <mergeCell ref="EP31:EY31"/>
    <mergeCell ref="EZ31:FI31"/>
    <mergeCell ref="FJ31:FZ31"/>
    <mergeCell ref="A32:I32"/>
    <mergeCell ref="K32:BG32"/>
    <mergeCell ref="BI32:BS32"/>
    <mergeCell ref="BT32:CC32"/>
    <mergeCell ref="CD32:CM32"/>
    <mergeCell ref="CN32:DD32"/>
    <mergeCell ref="DE32:DN32"/>
    <mergeCell ref="DO32:DX32"/>
    <mergeCell ref="DY32:EO32"/>
    <mergeCell ref="EP32:EY32"/>
    <mergeCell ref="EZ32:FI32"/>
    <mergeCell ref="FJ32:FZ32"/>
    <mergeCell ref="A33:I33"/>
    <mergeCell ref="K33:BG33"/>
    <mergeCell ref="BI33:BS33"/>
    <mergeCell ref="BT33:CC33"/>
    <mergeCell ref="CD33:CM33"/>
    <mergeCell ref="CN33:DD33"/>
    <mergeCell ref="DE33:DN33"/>
    <mergeCell ref="DO33:DX33"/>
    <mergeCell ref="DY33:EO33"/>
    <mergeCell ref="EP33:EY33"/>
    <mergeCell ref="EZ33:FI33"/>
    <mergeCell ref="FJ33:FZ33"/>
    <mergeCell ref="A34:I34"/>
    <mergeCell ref="K34:BG34"/>
    <mergeCell ref="BI34:BS34"/>
    <mergeCell ref="BT34:CC34"/>
    <mergeCell ref="CD34:CM34"/>
    <mergeCell ref="CN34:DD34"/>
    <mergeCell ref="DE34:DN34"/>
    <mergeCell ref="DO34:DX34"/>
    <mergeCell ref="DY34:EO34"/>
    <mergeCell ref="EP34:EY34"/>
    <mergeCell ref="EZ34:FI34"/>
    <mergeCell ref="FJ34:FZ34"/>
    <mergeCell ref="A35:I35"/>
    <mergeCell ref="K35:BG35"/>
    <mergeCell ref="BI35:BS35"/>
    <mergeCell ref="BT35:CC35"/>
    <mergeCell ref="CD35:CM35"/>
    <mergeCell ref="CN35:DD35"/>
    <mergeCell ref="DE35:DN35"/>
    <mergeCell ref="DO35:DX35"/>
    <mergeCell ref="DY35:EO35"/>
    <mergeCell ref="EP35:EY35"/>
    <mergeCell ref="EZ35:FI35"/>
    <mergeCell ref="FJ35:FZ35"/>
    <mergeCell ref="A36:I36"/>
    <mergeCell ref="K36:BG36"/>
    <mergeCell ref="BI36:BS36"/>
    <mergeCell ref="BT36:CC36"/>
    <mergeCell ref="CD36:CM36"/>
    <mergeCell ref="CN36:DD36"/>
    <mergeCell ref="DE36:DN36"/>
    <mergeCell ref="DO36:DX36"/>
    <mergeCell ref="DY36:EO36"/>
    <mergeCell ref="EP36:EY36"/>
    <mergeCell ref="EZ36:FI36"/>
    <mergeCell ref="FJ36:FZ36"/>
    <mergeCell ref="A37:I37"/>
    <mergeCell ref="K37:BG37"/>
    <mergeCell ref="BI37:BS37"/>
    <mergeCell ref="BT37:CC37"/>
    <mergeCell ref="CD37:CM37"/>
    <mergeCell ref="CN37:DD37"/>
    <mergeCell ref="DE37:DN37"/>
    <mergeCell ref="DO37:DX37"/>
    <mergeCell ref="DY37:EO37"/>
    <mergeCell ref="EP37:EY37"/>
    <mergeCell ref="EZ37:FI37"/>
    <mergeCell ref="FJ37:FZ37"/>
    <mergeCell ref="A38:I38"/>
    <mergeCell ref="K38:BG38"/>
    <mergeCell ref="BI38:BS38"/>
    <mergeCell ref="BT38:CC38"/>
    <mergeCell ref="CD38:CM38"/>
    <mergeCell ref="CN38:DD38"/>
    <mergeCell ref="DE38:DN38"/>
    <mergeCell ref="DO38:DX38"/>
    <mergeCell ref="DY38:EO38"/>
    <mergeCell ref="EP38:EY38"/>
    <mergeCell ref="EZ38:FI38"/>
    <mergeCell ref="FJ38:FZ38"/>
    <mergeCell ref="A39:I39"/>
    <mergeCell ref="K39:BG39"/>
    <mergeCell ref="BI39:BS39"/>
    <mergeCell ref="BT39:CC39"/>
    <mergeCell ref="CD39:CM39"/>
    <mergeCell ref="CN39:DD39"/>
    <mergeCell ref="DE39:DN39"/>
    <mergeCell ref="DO39:DX39"/>
    <mergeCell ref="DY39:EO39"/>
    <mergeCell ref="EP39:EY39"/>
    <mergeCell ref="EZ39:FI39"/>
    <mergeCell ref="FJ39:FZ39"/>
    <mergeCell ref="A40:I40"/>
    <mergeCell ref="K40:BG40"/>
    <mergeCell ref="BI40:BS40"/>
    <mergeCell ref="BT40:CC40"/>
    <mergeCell ref="CD40:CM40"/>
    <mergeCell ref="CN40:DD40"/>
    <mergeCell ref="DE40:DN40"/>
    <mergeCell ref="DO40:DX40"/>
    <mergeCell ref="DY40:EO40"/>
    <mergeCell ref="EP40:EY40"/>
    <mergeCell ref="EZ40:FI40"/>
    <mergeCell ref="FJ40:FZ40"/>
    <mergeCell ref="A41:I41"/>
    <mergeCell ref="K41:BG41"/>
    <mergeCell ref="BI41:BS41"/>
    <mergeCell ref="BT41:CC41"/>
    <mergeCell ref="CD41:CM41"/>
    <mergeCell ref="CN41:DD41"/>
    <mergeCell ref="DE41:DN41"/>
    <mergeCell ref="DO41:DX41"/>
    <mergeCell ref="DY41:EO41"/>
    <mergeCell ref="EP41:EY41"/>
    <mergeCell ref="EZ41:FI41"/>
    <mergeCell ref="FJ41:FZ41"/>
    <mergeCell ref="A42:I42"/>
    <mergeCell ref="K42:BG42"/>
    <mergeCell ref="BI42:BS42"/>
    <mergeCell ref="BT42:CC42"/>
    <mergeCell ref="CD42:CM42"/>
    <mergeCell ref="CN42:DD42"/>
    <mergeCell ref="DE42:DN42"/>
    <mergeCell ref="DO42:DX42"/>
    <mergeCell ref="DY42:EO42"/>
    <mergeCell ref="EP42:EY42"/>
    <mergeCell ref="EZ42:FI42"/>
    <mergeCell ref="FJ42:FZ42"/>
    <mergeCell ref="A45:I45"/>
    <mergeCell ref="K45:BG45"/>
    <mergeCell ref="BI45:BS45"/>
    <mergeCell ref="BT45:CC45"/>
    <mergeCell ref="CD45:CM45"/>
    <mergeCell ref="CN45:DD45"/>
    <mergeCell ref="DE45:DN45"/>
    <mergeCell ref="DO45:DX45"/>
    <mergeCell ref="DY45:EO45"/>
    <mergeCell ref="EP45:EY45"/>
    <mergeCell ref="EZ45:FI45"/>
    <mergeCell ref="FJ45:FZ45"/>
    <mergeCell ref="A46:I46"/>
    <mergeCell ref="K46:BG46"/>
    <mergeCell ref="BI46:BS46"/>
    <mergeCell ref="BT46:CC46"/>
    <mergeCell ref="CD46:CM46"/>
    <mergeCell ref="CN46:DD46"/>
    <mergeCell ref="DE46:DN46"/>
    <mergeCell ref="DO46:DX46"/>
    <mergeCell ref="DY46:EO46"/>
    <mergeCell ref="EP46:EY46"/>
    <mergeCell ref="EZ46:FI46"/>
    <mergeCell ref="FJ46:FZ46"/>
    <mergeCell ref="A47:I47"/>
    <mergeCell ref="K47:BG47"/>
    <mergeCell ref="BI47:BS47"/>
    <mergeCell ref="BT47:CC47"/>
    <mergeCell ref="CD47:CM47"/>
    <mergeCell ref="CN47:DD47"/>
    <mergeCell ref="DE47:DN47"/>
    <mergeCell ref="DO47:DX47"/>
    <mergeCell ref="DY47:EO47"/>
    <mergeCell ref="EP47:EY47"/>
    <mergeCell ref="EZ47:FI47"/>
    <mergeCell ref="FJ47:FZ47"/>
    <mergeCell ref="A48:I48"/>
    <mergeCell ref="K48:BG48"/>
    <mergeCell ref="BI48:BS48"/>
    <mergeCell ref="BT48:CC48"/>
    <mergeCell ref="CD48:CM48"/>
    <mergeCell ref="CN48:DD48"/>
    <mergeCell ref="DE48:DN48"/>
    <mergeCell ref="DO48:DX48"/>
    <mergeCell ref="DY48:EO48"/>
    <mergeCell ref="EP48:EY48"/>
    <mergeCell ref="EZ48:FI48"/>
    <mergeCell ref="FJ48:FZ48"/>
    <mergeCell ref="A49:I49"/>
    <mergeCell ref="K49:BG49"/>
    <mergeCell ref="BI49:BS49"/>
    <mergeCell ref="BT49:CC49"/>
    <mergeCell ref="CD49:CM49"/>
    <mergeCell ref="CN49:DD49"/>
    <mergeCell ref="DE49:DN49"/>
    <mergeCell ref="DO49:DX49"/>
    <mergeCell ref="DY49:EO49"/>
    <mergeCell ref="EP49:EY49"/>
    <mergeCell ref="EZ49:FI49"/>
    <mergeCell ref="FJ49:FZ49"/>
    <mergeCell ref="A50:I50"/>
    <mergeCell ref="K50:BG50"/>
    <mergeCell ref="BI50:BS50"/>
    <mergeCell ref="BT50:CC50"/>
    <mergeCell ref="CD50:CM50"/>
    <mergeCell ref="CN50:DD50"/>
    <mergeCell ref="DE50:DN50"/>
    <mergeCell ref="DO50:DX50"/>
    <mergeCell ref="DY50:EO50"/>
    <mergeCell ref="EP50:EY50"/>
    <mergeCell ref="EZ50:FI50"/>
    <mergeCell ref="FJ50:FZ50"/>
    <mergeCell ref="A51:I51"/>
    <mergeCell ref="K51:BG51"/>
    <mergeCell ref="BI51:BS51"/>
    <mergeCell ref="BT51:CC51"/>
    <mergeCell ref="CD51:CM51"/>
    <mergeCell ref="CN51:DD51"/>
    <mergeCell ref="DE51:DN51"/>
    <mergeCell ref="DO51:DX51"/>
    <mergeCell ref="DY51:EO51"/>
    <mergeCell ref="EP51:EY51"/>
    <mergeCell ref="EZ51:FI51"/>
    <mergeCell ref="FJ51:FZ51"/>
    <mergeCell ref="A52:I52"/>
    <mergeCell ref="K52:BG52"/>
    <mergeCell ref="BI52:BS52"/>
    <mergeCell ref="BT52:CC52"/>
    <mergeCell ref="CD52:CM52"/>
    <mergeCell ref="CN52:DD52"/>
    <mergeCell ref="DE52:DN52"/>
    <mergeCell ref="DO52:DX52"/>
    <mergeCell ref="DY52:EO52"/>
    <mergeCell ref="EP52:EY52"/>
    <mergeCell ref="EZ52:FI52"/>
    <mergeCell ref="FJ52:FZ52"/>
    <mergeCell ref="A53:I53"/>
    <mergeCell ref="K53:BG53"/>
    <mergeCell ref="BI53:BS53"/>
    <mergeCell ref="BT53:CC53"/>
    <mergeCell ref="CD53:CM53"/>
    <mergeCell ref="CN53:DD53"/>
    <mergeCell ref="DE53:DN53"/>
    <mergeCell ref="DO53:DX53"/>
    <mergeCell ref="DY53:EO53"/>
    <mergeCell ref="EP53:EY53"/>
    <mergeCell ref="EZ53:FI53"/>
    <mergeCell ref="FJ53:FZ53"/>
    <mergeCell ref="A54:I54"/>
    <mergeCell ref="K54:BG54"/>
    <mergeCell ref="BI54:BS54"/>
    <mergeCell ref="BT54:CC54"/>
    <mergeCell ref="CD54:CM54"/>
    <mergeCell ref="CN54:DD54"/>
    <mergeCell ref="DE54:DN54"/>
    <mergeCell ref="DO54:DX54"/>
    <mergeCell ref="DY54:EO54"/>
    <mergeCell ref="EP54:EY54"/>
    <mergeCell ref="EZ54:FI54"/>
    <mergeCell ref="FJ54:FZ54"/>
    <mergeCell ref="A55:I55"/>
    <mergeCell ref="K55:BG55"/>
    <mergeCell ref="BI55:BS55"/>
    <mergeCell ref="BT55:CC55"/>
    <mergeCell ref="CD55:CM55"/>
    <mergeCell ref="CN55:DD55"/>
    <mergeCell ref="DE55:DN55"/>
    <mergeCell ref="DO55:DX55"/>
    <mergeCell ref="DY55:EO55"/>
    <mergeCell ref="EP55:EY55"/>
    <mergeCell ref="EZ55:FI55"/>
    <mergeCell ref="FJ55:FZ55"/>
    <mergeCell ref="A56:I56"/>
    <mergeCell ref="K56:BG56"/>
    <mergeCell ref="BI56:BS56"/>
    <mergeCell ref="BT56:CC56"/>
    <mergeCell ref="CD56:CM56"/>
    <mergeCell ref="CN56:DD56"/>
    <mergeCell ref="DE56:DN56"/>
    <mergeCell ref="DO56:DX56"/>
    <mergeCell ref="DY56:EO56"/>
    <mergeCell ref="EP56:EY56"/>
    <mergeCell ref="EZ56:FI56"/>
    <mergeCell ref="FJ56:FZ56"/>
    <mergeCell ref="A57:I57"/>
    <mergeCell ref="K57:BG57"/>
    <mergeCell ref="BI57:BS57"/>
    <mergeCell ref="BT57:CC57"/>
    <mergeCell ref="CD57:CM57"/>
    <mergeCell ref="CN57:DD57"/>
    <mergeCell ref="DE57:DN57"/>
    <mergeCell ref="DO57:DX57"/>
    <mergeCell ref="DY57:EO57"/>
    <mergeCell ref="EP57:EY57"/>
    <mergeCell ref="EZ57:FI57"/>
    <mergeCell ref="FJ57:FZ57"/>
    <mergeCell ref="A58:I58"/>
    <mergeCell ref="K58:BG58"/>
    <mergeCell ref="BI58:BS58"/>
    <mergeCell ref="BT58:CC58"/>
    <mergeCell ref="CD58:CM58"/>
    <mergeCell ref="CN58:DD58"/>
    <mergeCell ref="DE58:DN58"/>
    <mergeCell ref="DO58:DX58"/>
    <mergeCell ref="DY58:EO58"/>
    <mergeCell ref="EP58:EY58"/>
    <mergeCell ref="EZ58:FI58"/>
    <mergeCell ref="FJ58:FZ58"/>
    <mergeCell ref="A59:I59"/>
    <mergeCell ref="K59:BG59"/>
    <mergeCell ref="BI59:BS59"/>
    <mergeCell ref="BT59:CC59"/>
    <mergeCell ref="CD59:CM59"/>
    <mergeCell ref="CN59:DD59"/>
    <mergeCell ref="DE59:DN59"/>
    <mergeCell ref="DO59:DX59"/>
    <mergeCell ref="DY59:EO59"/>
    <mergeCell ref="EP59:EY59"/>
    <mergeCell ref="EZ59:FI59"/>
    <mergeCell ref="FJ59:FZ59"/>
    <mergeCell ref="A60:I60"/>
    <mergeCell ref="K60:BG60"/>
    <mergeCell ref="BI60:BS60"/>
    <mergeCell ref="BT60:CC60"/>
    <mergeCell ref="CD60:CM60"/>
    <mergeCell ref="CN60:DD60"/>
    <mergeCell ref="DE60:DN60"/>
    <mergeCell ref="DO60:DX60"/>
    <mergeCell ref="DY60:EO60"/>
    <mergeCell ref="EP60:EY60"/>
    <mergeCell ref="EZ60:FI60"/>
    <mergeCell ref="FJ60:FZ60"/>
    <mergeCell ref="A61:I61"/>
    <mergeCell ref="K61:BG61"/>
    <mergeCell ref="BI61:BS61"/>
    <mergeCell ref="BT61:CC61"/>
    <mergeCell ref="CD61:CM61"/>
    <mergeCell ref="CN61:DD61"/>
    <mergeCell ref="DE61:DN61"/>
    <mergeCell ref="DO61:DX61"/>
    <mergeCell ref="DY61:EO61"/>
    <mergeCell ref="EP61:EY61"/>
    <mergeCell ref="EZ61:FI61"/>
    <mergeCell ref="FJ61:FZ61"/>
    <mergeCell ref="A62:I62"/>
    <mergeCell ref="K62:BG62"/>
    <mergeCell ref="BI62:BS62"/>
    <mergeCell ref="BT62:CC62"/>
    <mergeCell ref="CD62:CM62"/>
    <mergeCell ref="CN62:DD62"/>
    <mergeCell ref="DE62:DN62"/>
    <mergeCell ref="DO62:DX62"/>
    <mergeCell ref="DY62:EO62"/>
    <mergeCell ref="EP62:EY62"/>
    <mergeCell ref="EZ62:FI62"/>
    <mergeCell ref="FJ62:FZ62"/>
    <mergeCell ref="A63:I63"/>
    <mergeCell ref="K63:BG63"/>
    <mergeCell ref="BI63:BS63"/>
    <mergeCell ref="BT63:CC63"/>
    <mergeCell ref="CD63:CM63"/>
    <mergeCell ref="CN63:DD63"/>
    <mergeCell ref="DE63:DN63"/>
    <mergeCell ref="DO63:DX63"/>
    <mergeCell ref="DY63:EO63"/>
    <mergeCell ref="EP63:EY63"/>
    <mergeCell ref="EZ63:FI63"/>
    <mergeCell ref="FJ63:FZ63"/>
    <mergeCell ref="A64:I64"/>
    <mergeCell ref="K64:BG64"/>
    <mergeCell ref="BI64:BS64"/>
    <mergeCell ref="BT64:CC64"/>
    <mergeCell ref="CD64:CM64"/>
    <mergeCell ref="CN64:DD64"/>
    <mergeCell ref="DE64:DN64"/>
    <mergeCell ref="DO64:DX64"/>
    <mergeCell ref="DY64:EO64"/>
    <mergeCell ref="EP64:EY64"/>
    <mergeCell ref="EZ64:FI64"/>
    <mergeCell ref="FJ64:FZ64"/>
    <mergeCell ref="A65:I65"/>
    <mergeCell ref="K65:BG65"/>
    <mergeCell ref="BI65:BS65"/>
    <mergeCell ref="BT65:CC65"/>
    <mergeCell ref="CD65:CM65"/>
    <mergeCell ref="CN65:DD65"/>
    <mergeCell ref="DE65:DN65"/>
    <mergeCell ref="DO65:DX65"/>
    <mergeCell ref="DY65:EO65"/>
    <mergeCell ref="EP65:EY65"/>
    <mergeCell ref="EZ65:FI65"/>
    <mergeCell ref="FJ65:FZ65"/>
    <mergeCell ref="A66:I66"/>
    <mergeCell ref="K66:BG66"/>
    <mergeCell ref="BI66:BS66"/>
    <mergeCell ref="BT66:CC66"/>
    <mergeCell ref="CD66:CM66"/>
    <mergeCell ref="CN66:DD66"/>
    <mergeCell ref="DE66:DN66"/>
    <mergeCell ref="DO66:DX66"/>
    <mergeCell ref="DY66:EO66"/>
    <mergeCell ref="EP66:EY66"/>
    <mergeCell ref="EZ66:FI66"/>
    <mergeCell ref="FJ66:FZ66"/>
    <mergeCell ref="A67:I67"/>
    <mergeCell ref="K67:BG67"/>
    <mergeCell ref="BI67:BS67"/>
    <mergeCell ref="BT67:CC67"/>
    <mergeCell ref="CD67:CM67"/>
    <mergeCell ref="CN67:DD67"/>
    <mergeCell ref="DE67:DN67"/>
    <mergeCell ref="DO67:DX67"/>
    <mergeCell ref="DY67:EO67"/>
    <mergeCell ref="A73:FZ73"/>
    <mergeCell ref="A74:FZ74"/>
    <mergeCell ref="B77:FY77"/>
    <mergeCell ref="EP67:EY67"/>
    <mergeCell ref="EZ67:FI67"/>
    <mergeCell ref="FJ67:FZ67"/>
    <mergeCell ref="A70:FZ70"/>
    <mergeCell ref="A71:FZ71"/>
    <mergeCell ref="A72:FZ7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3"/>
  <headerFooter alignWithMargins="0">
    <oddFooter>&amp;L&amp;5&amp;T&amp;D&amp;Z&amp;F</oddFooter>
  </headerFooter>
  <colBreaks count="1" manualBreakCount="1">
    <brk id="108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2020-03-30T03:58:48Z</cp:lastPrinted>
  <dcterms:created xsi:type="dcterms:W3CDTF">2015-05-20T09:17:50Z</dcterms:created>
  <dcterms:modified xsi:type="dcterms:W3CDTF">2020-03-30T05:17:32Z</dcterms:modified>
  <cp:category/>
  <cp:version/>
  <cp:contentType/>
  <cp:contentStatus/>
</cp:coreProperties>
</file>