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ACCB8890-9DF1-49E5-B184-E65D953584CF}" xr6:coauthVersionLast="46" xr6:coauthVersionMax="46" xr10:uidLastSave="{00000000-0000-0000-0000-000000000000}"/>
  <bookViews>
    <workbookView xWindow="-120" yWindow="-120" windowWidth="29040" windowHeight="16440" activeTab="2" xr2:uid="{7DA8E3FF-A218-4D8F-8D3D-8B0E3E1C8CF8}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'CO1'!$J$14:$AU$42</definedName>
    <definedName name="end_02" localSheetId="2">[1]Свод!#REF!</definedName>
    <definedName name="end_02">Свод!#REF!</definedName>
    <definedName name="end_03_1">'CO1'!$AU$42</definedName>
    <definedName name="end_03_2">'CO1'!#REF!</definedName>
    <definedName name="ht_03">'CO1'!$H$8:$AU$11</definedName>
    <definedName name="it_03">'CO1'!$H$14:$I$42</definedName>
    <definedName name="pIns_ws_01_3">[1]Справочники!#REF!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'CO1'!$I$45:$I$47</definedName>
    <definedName name="Quarter2">[1]TEHSHEET!$H$2:$H$6</definedName>
    <definedName name="REGION">[1]TEHSHEET!$B$2:$B$91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9" i="3" l="1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X28" i="3"/>
  <c r="V28" i="3" s="1"/>
  <c r="W28" i="3"/>
  <c r="U28" i="3"/>
  <c r="P28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U26" i="3"/>
  <c r="S26" i="3"/>
  <c r="R26" i="3"/>
  <c r="Q26" i="3"/>
  <c r="P26" i="3"/>
  <c r="O26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H22" i="3"/>
  <c r="AT20" i="3"/>
  <c r="AT14" i="3" s="1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U16" i="3"/>
  <c r="S16" i="3"/>
  <c r="R16" i="3"/>
  <c r="Q16" i="3"/>
  <c r="P16" i="3"/>
  <c r="O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R14" i="3" s="1"/>
  <c r="Q15" i="3"/>
  <c r="P15" i="3"/>
  <c r="O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U14" i="3"/>
  <c r="S14" i="3"/>
  <c r="Q14" i="3"/>
  <c r="P14" i="3"/>
  <c r="O14" i="3"/>
  <c r="H13" i="3"/>
  <c r="H6" i="3"/>
  <c r="O30" i="2"/>
  <c r="M30" i="2"/>
  <c r="L30" i="2"/>
  <c r="J30" i="2"/>
  <c r="O29" i="2"/>
  <c r="M29" i="2"/>
  <c r="L29" i="2"/>
  <c r="J29" i="2"/>
  <c r="O28" i="2"/>
  <c r="M28" i="2"/>
  <c r="L28" i="2"/>
  <c r="J28" i="2"/>
  <c r="O26" i="2"/>
  <c r="N26" i="2"/>
  <c r="M26" i="2" s="1"/>
  <c r="L26" i="2"/>
  <c r="J26" i="2" s="1"/>
  <c r="K26" i="2"/>
  <c r="O25" i="2"/>
  <c r="N25" i="2"/>
  <c r="M25" i="2" s="1"/>
  <c r="L25" i="2"/>
  <c r="K25" i="2"/>
  <c r="J25" i="2" s="1"/>
  <c r="O24" i="2"/>
  <c r="N24" i="2"/>
  <c r="M24" i="2" s="1"/>
  <c r="L24" i="2"/>
  <c r="K24" i="2"/>
  <c r="J24" i="2"/>
  <c r="O23" i="2"/>
  <c r="N23" i="2"/>
  <c r="M23" i="2"/>
  <c r="L23" i="2"/>
  <c r="J23" i="2" s="1"/>
  <c r="K23" i="2"/>
  <c r="O22" i="2"/>
  <c r="N22" i="2"/>
  <c r="M22" i="2" s="1"/>
  <c r="L22" i="2"/>
  <c r="K22" i="2"/>
  <c r="J22" i="2"/>
  <c r="O21" i="2"/>
  <c r="N21" i="2"/>
  <c r="M21" i="2"/>
  <c r="L21" i="2"/>
  <c r="L13" i="2" s="1"/>
  <c r="J13" i="2" s="1"/>
  <c r="K21" i="2"/>
  <c r="O20" i="2"/>
  <c r="M20" i="2"/>
  <c r="L20" i="2"/>
  <c r="J20" i="2"/>
  <c r="N19" i="2"/>
  <c r="M19" i="2"/>
  <c r="K19" i="2"/>
  <c r="J19" i="2"/>
  <c r="O18" i="2"/>
  <c r="O14" i="2" s="1"/>
  <c r="N18" i="2"/>
  <c r="M18" i="2" s="1"/>
  <c r="L18" i="2"/>
  <c r="K18" i="2"/>
  <c r="J18" i="2"/>
  <c r="N17" i="2"/>
  <c r="M17" i="2"/>
  <c r="K17" i="2"/>
  <c r="J17" i="2"/>
  <c r="N16" i="2"/>
  <c r="M16" i="2"/>
  <c r="K16" i="2"/>
  <c r="J16" i="2"/>
  <c r="N15" i="2"/>
  <c r="M15" i="2"/>
  <c r="K15" i="2"/>
  <c r="K14" i="2" s="1"/>
  <c r="J14" i="2" s="1"/>
  <c r="J15" i="2"/>
  <c r="L14" i="2"/>
  <c r="O13" i="2"/>
  <c r="N13" i="2"/>
  <c r="M13" i="2" s="1"/>
  <c r="K13" i="2"/>
  <c r="H8" i="2"/>
  <c r="K8" i="1"/>
  <c r="T28" i="3" l="1"/>
  <c r="T26" i="3" s="1"/>
  <c r="T16" i="3" s="1"/>
  <c r="T14" i="3" s="1"/>
  <c r="V26" i="3"/>
  <c r="V16" i="3" s="1"/>
  <c r="V14" i="3" s="1"/>
  <c r="N14" i="2"/>
  <c r="M14" i="2" s="1"/>
  <c r="J21" i="2"/>
</calcChain>
</file>

<file path=xl/sharedStrings.xml><?xml version="1.0" encoding="utf-8"?>
<sst xmlns="http://schemas.openxmlformats.org/spreadsheetml/2006/main" count="194" uniqueCount="105">
  <si>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</si>
  <si>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</si>
  <si>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</si>
  <si>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</si>
  <si>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</si>
  <si>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</si>
  <si>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</si>
  <si>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</si>
  <si>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</si>
  <si>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</si>
  <si>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</si>
  <si>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</si>
  <si>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</si>
  <si>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№ п/п</t>
  </si>
  <si>
    <t>Наименование показателя</t>
  </si>
  <si>
    <t>План, тыс. руб. без НДС</t>
  </si>
  <si>
    <t>Факт, тыс. руб. без НДС</t>
  </si>
  <si>
    <t>Итого по субъекту РФ</t>
  </si>
  <si>
    <t>Утверждено по методу индексации тарифов, методу долгосрочной индексации или методу экономически обоснованных расходов</t>
  </si>
  <si>
    <t>Утверждено по методу RAB</t>
  </si>
  <si>
    <t>1</t>
  </si>
  <si>
    <t>Итого в отчетном году</t>
  </si>
  <si>
    <t>1.1</t>
  </si>
  <si>
    <t>Итого за счет регулируемых тарифов на передачу электрической энергии</t>
  </si>
  <si>
    <t>1.1.1</t>
  </si>
  <si>
    <t>Амортизация</t>
  </si>
  <si>
    <t>х</t>
  </si>
  <si>
    <t>1.1.2</t>
  </si>
  <si>
    <t>Прибыль на капитальные вложения</t>
  </si>
  <si>
    <t>1.1.3</t>
  </si>
  <si>
    <t>Расчетная предпринимательская прибыль</t>
  </si>
  <si>
    <t>1.1.4</t>
  </si>
  <si>
    <t>Выпадающие доходы от льготного технологического присоединения</t>
  </si>
  <si>
    <t>1.1.5</t>
  </si>
  <si>
    <t>Лизинговые платежи</t>
  </si>
  <si>
    <t>1.1.6</t>
  </si>
  <si>
    <t>Возврат и доход на капитал</t>
  </si>
  <si>
    <t>1.2</t>
  </si>
  <si>
    <t>За счет платы за технологическое присоединение к электрическим сетям</t>
  </si>
  <si>
    <t>1.3</t>
  </si>
  <si>
    <t>Возврат НДС</t>
  </si>
  <si>
    <t>1.4</t>
  </si>
  <si>
    <t>Дополнительная эмиссия акций</t>
  </si>
  <si>
    <t>1.5</t>
  </si>
  <si>
    <t>Заемные средства</t>
  </si>
  <si>
    <t>1.6</t>
  </si>
  <si>
    <t xml:space="preserve">Бюджетные средства </t>
  </si>
  <si>
    <t>1.7</t>
  </si>
  <si>
    <t>За счет иных источников</t>
  </si>
  <si>
    <t>Справочно</t>
  </si>
  <si>
    <t>Структура источников финансирования RAB</t>
  </si>
  <si>
    <t>Собственный капитал</t>
  </si>
  <si>
    <t>Привлеченный капитал</t>
  </si>
  <si>
    <t>Показатели</t>
  </si>
  <si>
    <t>Сроки реализации проекта</t>
  </si>
  <si>
    <t>Физические параметры проекта</t>
  </si>
  <si>
    <t>Стоимость реализации мероприятия, всего (в течение всех периодов реализации проекта), тыс руб без НДС</t>
  </si>
  <si>
    <t>Источники финансирования в отчётном году, тыс руб без НДС</t>
  </si>
  <si>
    <t>Примечание</t>
  </si>
  <si>
    <t>Год начала проекта</t>
  </si>
  <si>
    <t>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</si>
  <si>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</si>
  <si>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</si>
  <si>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</si>
  <si>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 в отчётном году</t>
  </si>
  <si>
    <t>Итого</t>
  </si>
  <si>
    <t>За счет регулируемых тарифов на передачу электрической энергии</t>
  </si>
  <si>
    <t>За счет платы за технологическое присоединение</t>
  </si>
  <si>
    <t>Всего</t>
  </si>
  <si>
    <t>План</t>
  </si>
  <si>
    <t>Факт (нарастающим итогом)</t>
  </si>
  <si>
    <t>План 1
(учтено в НВВ)*</t>
  </si>
  <si>
    <t>План 2
(утверждено до начала текущего года)**</t>
  </si>
  <si>
    <t>План 3
(скорректировано в течении текущего года)***</t>
  </si>
  <si>
    <t>Факт (финансирование)</t>
  </si>
  <si>
    <t>Период (год долгосрочного периода регулирования)</t>
  </si>
  <si>
    <t>Технологическое присоединение</t>
  </si>
  <si>
    <t>Реконструкция, модернизация, техническое перевооружение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</si>
  <si>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</si>
  <si>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Прочее новое строительство объектов электросетевого хозяйства</t>
  </si>
  <si>
    <t>Покупка земельных участков для целей реализации инвестиционных проектов</t>
  </si>
  <si>
    <t>Прочие инвестиционные проекты</t>
  </si>
  <si>
    <t>r_1_1</t>
  </si>
  <si>
    <t>1.1.0</t>
  </si>
  <si>
    <t>Добавить</t>
  </si>
  <si>
    <t>r_1_2</t>
  </si>
  <si>
    <t>1.2.0</t>
  </si>
  <si>
    <t>О</t>
  </si>
  <si>
    <t>1.2.1</t>
  </si>
  <si>
    <t>Модернизация систем учета электроэнергии во исполнение требований ФЗ №522 (истечение МПИ, срока эксплуатации и вышедших из строя)</t>
  </si>
  <si>
    <t>-</t>
  </si>
  <si>
    <t>119</t>
  </si>
  <si>
    <t>шт</t>
  </si>
  <si>
    <t>r_1_3</t>
  </si>
  <si>
    <t>1.3.0</t>
  </si>
  <si>
    <t>r_1_4</t>
  </si>
  <si>
    <t>1.4.0</t>
  </si>
  <si>
    <t>r_1_5</t>
  </si>
  <si>
    <t>1.5.0</t>
  </si>
  <si>
    <t>r_1_6</t>
  </si>
  <si>
    <t>1.6.0</t>
  </si>
  <si>
    <t>Скрыть примечания</t>
  </si>
  <si>
    <t>* Плановые значения указываются на основании источников, учтенных в НВВ при установлении регулируемых цен (тарифов) на соответсвующий период регулирования</t>
  </si>
  <si>
    <t>** Плановые значения указываются на основании источников, учтенных при утверждении/корректировки инвестиционной программы до начала текущего года</t>
  </si>
  <si>
    <t>*** Плановые значения указываются на основании источников, учтенных при корректировки инвестиционной программы в течении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</si>
</sst>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b/>
      <sz val="15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5"/>
      <name val="Tahoma"/>
      <family val="2"/>
      <charset val="204"/>
    </font>
    <font>
      <sz val="11"/>
      <color rgb="FF666699"/>
      <name val="Wingdings 2"/>
      <family val="1"/>
      <charset val="2"/>
    </font>
    <font>
      <sz val="1"/>
      <color theme="0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rgb="FF3B73AF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8">
    <xf numFmtId="49" fontId="0" fillId="0" borderId="0" xfId="0">
      <alignment vertical="top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right"/>
    </xf>
    <xf numFmtId="49" fontId="0" fillId="0" borderId="1" xfId="2" applyNumberFormat="1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9" fontId="4" fillId="0" borderId="0" xfId="0" applyFont="1">
      <alignment vertical="top"/>
    </xf>
    <xf numFmtId="49" fontId="4" fillId="0" borderId="0" xfId="0" applyFont="1" applyBorder="1">
      <alignment vertical="top"/>
    </xf>
    <xf numFmtId="0" fontId="0" fillId="0" borderId="0" xfId="1" applyFont="1" applyAlignment="1">
      <alignment horizontal="center" wrapText="1"/>
    </xf>
    <xf numFmtId="0" fontId="0" fillId="0" borderId="2" xfId="2" applyFont="1" applyBorder="1" applyAlignment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wrapText="1"/>
    </xf>
    <xf numFmtId="0" fontId="4" fillId="0" borderId="0" xfId="3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49" fontId="0" fillId="0" borderId="2" xfId="0" applyBorder="1" applyAlignment="1">
      <alignment horizontal="center" vertical="center" wrapText="1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Alignment="1">
      <alignment vertical="center"/>
    </xf>
    <xf numFmtId="0" fontId="4" fillId="0" borderId="0" xfId="2" applyFont="1" applyAlignment="1">
      <alignment vertical="center"/>
    </xf>
    <xf numFmtId="14" fontId="4" fillId="0" borderId="2" xfId="2" applyNumberFormat="1" applyFont="1" applyBorder="1" applyAlignment="1">
      <alignment horizontal="center" vertical="center" wrapText="1"/>
    </xf>
    <xf numFmtId="0" fontId="6" fillId="0" borderId="0" xfId="5" applyFont="1"/>
    <xf numFmtId="49" fontId="6" fillId="0" borderId="0" xfId="6" applyFont="1" applyAlignment="1">
      <alignment vertical="center" wrapText="1"/>
    </xf>
    <xf numFmtId="49" fontId="6" fillId="0" borderId="0" xfId="6" applyFont="1" applyAlignment="1">
      <alignment horizontal="center" vertical="center" wrapText="1"/>
    </xf>
    <xf numFmtId="49" fontId="6" fillId="0" borderId="0" xfId="7" applyNumberFormat="1" applyFont="1" applyAlignment="1">
      <alignment vertical="center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6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1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0" xfId="5" applyFont="1"/>
    <xf numFmtId="49" fontId="9" fillId="0" borderId="2" xfId="0" applyFont="1" applyBorder="1" applyAlignment="1">
      <alignment horizontal="center" vertical="center" wrapText="1"/>
    </xf>
    <xf numFmtId="0" fontId="9" fillId="0" borderId="2" xfId="8" applyFont="1" applyBorder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0" applyFont="1" applyBorder="1" applyAlignment="1">
      <alignment horizontal="center" vertical="center" wrapText="1"/>
    </xf>
    <xf numFmtId="49" fontId="12" fillId="0" borderId="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3" fillId="0" borderId="2" xfId="6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/>
    </xf>
    <xf numFmtId="4" fontId="9" fillId="2" borderId="2" xfId="5" applyNumberFormat="1" applyFont="1" applyFill="1" applyBorder="1" applyAlignment="1">
      <alignment horizontal="right" vertical="center" wrapText="1"/>
    </xf>
    <xf numFmtId="49" fontId="13" fillId="0" borderId="2" xfId="5" applyNumberFormat="1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 indent="1"/>
    </xf>
    <xf numFmtId="49" fontId="9" fillId="0" borderId="2" xfId="5" applyNumberFormat="1" applyFont="1" applyBorder="1" applyAlignment="1">
      <alignment horizontal="center" vertical="center"/>
    </xf>
    <xf numFmtId="49" fontId="9" fillId="0" borderId="5" xfId="6" applyFont="1" applyBorder="1" applyAlignment="1">
      <alignment horizontal="left" vertical="center" wrapText="1" indent="2"/>
    </xf>
    <xf numFmtId="4" fontId="9" fillId="0" borderId="2" xfId="5" applyNumberFormat="1" applyFont="1" applyBorder="1" applyAlignment="1">
      <alignment horizontal="center" vertical="center" wrapText="1"/>
    </xf>
    <xf numFmtId="4" fontId="9" fillId="2" borderId="2" xfId="8" applyNumberFormat="1" applyFont="1" applyFill="1" applyBorder="1" applyAlignment="1">
      <alignment horizontal="right" vertical="center" wrapText="1"/>
    </xf>
    <xf numFmtId="49" fontId="13" fillId="0" borderId="2" xfId="6" applyFont="1" applyBorder="1" applyAlignment="1">
      <alignment horizontal="left" vertical="center" wrapText="1"/>
    </xf>
    <xf numFmtId="49" fontId="13" fillId="0" borderId="5" xfId="0" applyFont="1" applyBorder="1" applyAlignment="1">
      <alignment vertical="center"/>
    </xf>
    <xf numFmtId="49" fontId="14" fillId="0" borderId="2" xfId="0" applyFont="1" applyBorder="1" applyAlignment="1"/>
    <xf numFmtId="4" fontId="9" fillId="2" borderId="2" xfId="6" applyNumberFormat="1" applyFont="1" applyFill="1" applyBorder="1" applyAlignment="1">
      <alignment horizontal="right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9" fontId="6" fillId="0" borderId="0" xfId="0" applyFont="1">
      <alignment vertical="top"/>
    </xf>
    <xf numFmtId="49" fontId="6" fillId="0" borderId="0" xfId="0" applyFont="1" applyBorder="1">
      <alignment vertical="top"/>
    </xf>
    <xf numFmtId="0" fontId="4" fillId="0" borderId="0" xfId="9" applyFont="1" applyAlignment="1">
      <alignment horizontal="left" indent="1"/>
    </xf>
    <xf numFmtId="49" fontId="0" fillId="0" borderId="0" xfId="0" applyBorder="1" applyAlignment="1">
      <alignment horizontal="left" indent="1"/>
    </xf>
    <xf numFmtId="0" fontId="6" fillId="0" borderId="0" xfId="9" applyFont="1"/>
    <xf numFmtId="0" fontId="6" fillId="0" borderId="0" xfId="9" applyFont="1" applyAlignment="1">
      <alignment horizontal="left" wrapText="1"/>
    </xf>
    <xf numFmtId="0" fontId="6" fillId="0" borderId="0" xfId="9" applyFont="1" applyAlignment="1">
      <alignment wrapText="1"/>
    </xf>
    <xf numFmtId="49" fontId="9" fillId="0" borderId="6" xfId="9" applyNumberFormat="1" applyFont="1" applyBorder="1" applyAlignment="1">
      <alignment horizontal="center" vertical="center" wrapText="1"/>
    </xf>
    <xf numFmtId="49" fontId="9" fillId="0" borderId="5" xfId="9" applyNumberFormat="1" applyFont="1" applyBorder="1" applyAlignment="1">
      <alignment horizontal="center" vertical="center" wrapText="1"/>
    </xf>
    <xf numFmtId="49" fontId="9" fillId="0" borderId="7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49" fontId="9" fillId="0" borderId="8" xfId="9" applyNumberFormat="1" applyFont="1" applyBorder="1" applyAlignment="1">
      <alignment horizontal="center" vertical="center" wrapText="1"/>
    </xf>
    <xf numFmtId="49" fontId="9" fillId="0" borderId="9" xfId="9" applyNumberFormat="1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49" fontId="9" fillId="0" borderId="10" xfId="9" applyNumberFormat="1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49" fontId="9" fillId="0" borderId="11" xfId="9" applyNumberFormat="1" applyFont="1" applyBorder="1" applyAlignment="1">
      <alignment horizontal="center" vertical="center" wrapText="1"/>
    </xf>
    <xf numFmtId="49" fontId="9" fillId="0" borderId="12" xfId="9" applyNumberFormat="1" applyFont="1" applyBorder="1" applyAlignment="1">
      <alignment horizontal="center" vertical="center" wrapText="1"/>
    </xf>
    <xf numFmtId="49" fontId="9" fillId="0" borderId="13" xfId="9" applyNumberFormat="1" applyFont="1" applyBorder="1" applyAlignment="1">
      <alignment horizontal="center" vertical="center" wrapText="1"/>
    </xf>
    <xf numFmtId="0" fontId="9" fillId="0" borderId="8" xfId="9" applyFont="1" applyBorder="1" applyAlignment="1">
      <alignment horizontal="center" vertical="center" wrapText="1"/>
    </xf>
    <xf numFmtId="0" fontId="9" fillId="0" borderId="9" xfId="9" applyFont="1" applyBorder="1" applyAlignment="1">
      <alignment horizontal="center" vertical="center" wrapText="1"/>
    </xf>
    <xf numFmtId="49" fontId="9" fillId="0" borderId="8" xfId="6" applyFont="1" applyBorder="1" applyAlignment="1">
      <alignment horizontal="center" vertical="center" wrapText="1"/>
    </xf>
    <xf numFmtId="49" fontId="9" fillId="0" borderId="9" xfId="6" applyFont="1" applyBorder="1" applyAlignment="1">
      <alignment horizontal="center" vertical="center" wrapText="1"/>
    </xf>
    <xf numFmtId="0" fontId="9" fillId="0" borderId="10" xfId="9" applyFont="1" applyBorder="1" applyAlignment="1">
      <alignment horizontal="center" vertical="center" wrapText="1"/>
    </xf>
    <xf numFmtId="49" fontId="9" fillId="0" borderId="14" xfId="9" applyNumberFormat="1" applyFont="1" applyBorder="1" applyAlignment="1">
      <alignment horizontal="center" vertical="center" wrapText="1"/>
    </xf>
    <xf numFmtId="49" fontId="9" fillId="0" borderId="15" xfId="9" applyNumberFormat="1" applyFont="1" applyBorder="1" applyAlignment="1">
      <alignment horizontal="center" vertical="center" wrapText="1"/>
    </xf>
    <xf numFmtId="49" fontId="9" fillId="0" borderId="4" xfId="9" applyNumberFormat="1" applyFont="1" applyBorder="1" applyAlignment="1">
      <alignment horizontal="center" vertical="center" wrapText="1"/>
    </xf>
    <xf numFmtId="49" fontId="9" fillId="0" borderId="5" xfId="6" applyFont="1" applyBorder="1" applyAlignment="1">
      <alignment horizontal="center" vertical="center" wrapText="1"/>
    </xf>
    <xf numFmtId="49" fontId="9" fillId="0" borderId="7" xfId="6" applyFont="1" applyBorder="1" applyAlignment="1">
      <alignment horizontal="center" vertical="center" wrapText="1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49" fontId="9" fillId="0" borderId="14" xfId="6" applyFont="1" applyBorder="1" applyAlignment="1">
      <alignment horizontal="center" vertical="center" wrapText="1"/>
    </xf>
    <xf numFmtId="49" fontId="9" fillId="0" borderId="15" xfId="6" applyFont="1" applyBorder="1" applyAlignment="1">
      <alignment horizontal="center" vertical="center" wrapText="1"/>
    </xf>
    <xf numFmtId="49" fontId="9" fillId="0" borderId="16" xfId="9" applyNumberFormat="1" applyFont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center" vertical="center" wrapText="1"/>
    </xf>
    <xf numFmtId="49" fontId="9" fillId="5" borderId="2" xfId="9" applyNumberFormat="1" applyFont="1" applyFill="1" applyBorder="1" applyAlignment="1">
      <alignment horizontal="center" vertical="center" wrapText="1"/>
    </xf>
    <xf numFmtId="49" fontId="0" fillId="0" borderId="0" xfId="0" applyBorder="1">
      <alignment vertical="top"/>
    </xf>
    <xf numFmtId="49" fontId="12" fillId="0" borderId="13" xfId="9" applyNumberFormat="1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4" fillId="0" borderId="0" xfId="9" applyFont="1" applyAlignment="1">
      <alignment horizontal="center" vertical="center" wrapText="1"/>
    </xf>
    <xf numFmtId="49" fontId="4" fillId="0" borderId="5" xfId="9" applyNumberFormat="1" applyFont="1" applyBorder="1" applyAlignment="1">
      <alignment horizontal="left" vertical="center" indent="1"/>
    </xf>
    <xf numFmtId="49" fontId="12" fillId="0" borderId="1" xfId="9" applyNumberFormat="1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49" fontId="15" fillId="0" borderId="0" xfId="0" applyFont="1">
      <alignment vertical="top"/>
    </xf>
    <xf numFmtId="49" fontId="6" fillId="0" borderId="16" xfId="9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left" vertical="center" wrapText="1"/>
    </xf>
    <xf numFmtId="0" fontId="6" fillId="0" borderId="2" xfId="9" applyFont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Alignment="1">
      <alignment horizontal="center" vertical="center" wrapText="1"/>
    </xf>
    <xf numFmtId="49" fontId="11" fillId="0" borderId="0" xfId="0" applyFont="1">
      <alignment vertical="top"/>
    </xf>
    <xf numFmtId="49" fontId="4" fillId="0" borderId="2" xfId="9" applyNumberFormat="1" applyFont="1" applyBorder="1" applyAlignment="1">
      <alignment horizontal="center" vertical="center"/>
    </xf>
    <xf numFmtId="49" fontId="4" fillId="0" borderId="2" xfId="9" applyNumberFormat="1" applyFont="1" applyBorder="1" applyAlignment="1">
      <alignment horizontal="left" vertical="center" wrapText="1" indent="1"/>
    </xf>
    <xf numFmtId="0" fontId="4" fillId="0" borderId="2" xfId="9" applyFont="1" applyBorder="1" applyAlignment="1">
      <alignment horizontal="center" vertical="center" wrapText="1"/>
    </xf>
    <xf numFmtId="4" fontId="4" fillId="2" borderId="2" xfId="9" applyNumberFormat="1" applyFont="1" applyFill="1" applyBorder="1" applyAlignment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9" applyNumberFormat="1" applyFont="1" applyBorder="1" applyAlignment="1">
      <alignment horizontal="center" vertical="center"/>
    </xf>
    <xf numFmtId="49" fontId="4" fillId="0" borderId="1" xfId="9" applyNumberFormat="1" applyFont="1" applyBorder="1" applyAlignment="1">
      <alignment horizontal="left" vertical="center" wrapText="1" indent="1"/>
    </xf>
    <xf numFmtId="0" fontId="4" fillId="0" borderId="1" xfId="9" applyFont="1" applyBorder="1" applyAlignment="1">
      <alignment horizontal="center" vertical="center" wrapText="1"/>
    </xf>
    <xf numFmtId="2" fontId="4" fillId="0" borderId="1" xfId="9" applyNumberFormat="1" applyFont="1" applyBorder="1" applyAlignment="1">
      <alignment horizontal="center" vertical="center" wrapText="1"/>
    </xf>
    <xf numFmtId="49" fontId="4" fillId="0" borderId="7" xfId="9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Alignment="1">
      <alignment horizontal="center" vertical="top"/>
    </xf>
    <xf numFmtId="49" fontId="16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/>
    </xf>
    <xf numFmtId="49" fontId="6" fillId="0" borderId="1" xfId="0" applyFont="1" applyBorder="1" applyAlignment="1">
      <alignment horizontal="left" vertical="center" indent="1"/>
    </xf>
    <xf numFmtId="49" fontId="6" fillId="0" borderId="7" xfId="0" applyFont="1" applyBorder="1" applyAlignment="1">
      <alignment horizontal="left" vertical="center" indent="1"/>
    </xf>
    <xf numFmtId="49" fontId="4" fillId="0" borderId="2" xfId="9" applyNumberFormat="1" applyFont="1" applyBorder="1" applyAlignment="1">
      <alignment horizontal="center" vertical="center" wrapText="1"/>
    </xf>
    <xf numFmtId="49" fontId="17" fillId="0" borderId="0" xfId="0" applyFont="1">
      <alignment vertical="top"/>
    </xf>
    <xf numFmtId="49" fontId="2" fillId="0" borderId="0" xfId="0" applyFont="1" applyAlignment="1">
      <alignment horizontal="left" vertical="center"/>
    </xf>
    <xf numFmtId="49" fontId="18" fillId="0" borderId="5" xfId="9" applyNumberFormat="1" applyFont="1" applyBorder="1" applyAlignment="1">
      <alignment horizontal="center" vertical="center"/>
    </xf>
    <xf numFmtId="49" fontId="19" fillId="0" borderId="13" xfId="0" applyFont="1" applyBorder="1" applyAlignment="1">
      <alignment horizontal="left" vertical="center" indent="1"/>
    </xf>
    <xf numFmtId="49" fontId="0" fillId="0" borderId="1" xfId="0" applyBorder="1">
      <alignment vertical="top"/>
    </xf>
    <xf numFmtId="49" fontId="4" fillId="0" borderId="1" xfId="9" applyNumberFormat="1" applyFont="1" applyBorder="1" applyAlignment="1">
      <alignment horizontal="center" vertical="center" wrapText="1"/>
    </xf>
    <xf numFmtId="49" fontId="18" fillId="6" borderId="5" xfId="9" applyNumberFormat="1" applyFont="1" applyFill="1" applyBorder="1" applyAlignment="1">
      <alignment horizontal="center" vertical="center"/>
    </xf>
    <xf numFmtId="49" fontId="4" fillId="6" borderId="1" xfId="9" applyNumberFormat="1" applyFont="1" applyFill="1" applyBorder="1" applyAlignment="1">
      <alignment horizontal="left" vertical="center" wrapText="1" indent="1"/>
    </xf>
    <xf numFmtId="0" fontId="4" fillId="6" borderId="1" xfId="9" applyFont="1" applyFill="1" applyBorder="1" applyAlignment="1">
      <alignment horizontal="center" vertical="center" wrapText="1"/>
    </xf>
    <xf numFmtId="2" fontId="4" fillId="6" borderId="1" xfId="9" applyNumberFormat="1" applyFont="1" applyFill="1" applyBorder="1" applyAlignment="1">
      <alignment horizontal="center" vertical="center" wrapText="1"/>
    </xf>
    <xf numFmtId="49" fontId="4" fillId="6" borderId="7" xfId="9" applyNumberFormat="1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" fontId="0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9" applyNumberFormat="1" applyFont="1" applyFill="1" applyBorder="1" applyAlignment="1">
      <alignment horizontal="right" vertical="center" wrapText="1"/>
    </xf>
    <xf numFmtId="49" fontId="9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Border="1">
      <alignment vertical="top"/>
    </xf>
    <xf numFmtId="0" fontId="4" fillId="0" borderId="13" xfId="9" applyFont="1" applyBorder="1" applyAlignment="1">
      <alignment horizontal="center" vertical="center" wrapText="1"/>
    </xf>
    <xf numFmtId="2" fontId="4" fillId="0" borderId="13" xfId="9" applyNumberFormat="1" applyFont="1" applyBorder="1" applyAlignment="1">
      <alignment horizontal="center" vertical="center" wrapText="1"/>
    </xf>
    <xf numFmtId="49" fontId="4" fillId="0" borderId="13" xfId="9" applyNumberFormat="1" applyFont="1" applyBorder="1" applyAlignment="1">
      <alignment horizontal="center" vertical="center" wrapText="1"/>
    </xf>
    <xf numFmtId="49" fontId="0" fillId="0" borderId="2" xfId="9" applyNumberFormat="1" applyFont="1" applyBorder="1" applyAlignment="1">
      <alignment horizontal="center" vertical="center"/>
    </xf>
    <xf numFmtId="49" fontId="18" fillId="0" borderId="5" xfId="0" applyFont="1" applyBorder="1" applyAlignment="1">
      <alignment horizontal="center" wrapText="1"/>
    </xf>
    <xf numFmtId="49" fontId="6" fillId="0" borderId="1" xfId="0" applyFont="1" applyBorder="1">
      <alignment vertical="top"/>
    </xf>
    <xf numFmtId="49" fontId="6" fillId="0" borderId="7" xfId="0" applyFont="1" applyBorder="1">
      <alignment vertical="top"/>
    </xf>
    <xf numFmtId="0" fontId="21" fillId="0" borderId="0" xfId="11" applyFont="1" applyBorder="1" applyAlignment="1" applyProtection="1">
      <alignment horizontal="left" vertical="center" indent="1"/>
    </xf>
    <xf numFmtId="0" fontId="0" fillId="0" borderId="0" xfId="0" applyNumberFormat="1" applyBorder="1" applyAlignment="1">
      <alignment horizontal="left" vertical="center" indent="1"/>
    </xf>
    <xf numFmtId="0" fontId="6" fillId="0" borderId="0" xfId="9" applyFont="1" applyAlignment="1">
      <alignment horizontal="left" vertical="top"/>
    </xf>
    <xf numFmtId="0" fontId="0" fillId="0" borderId="0" xfId="9" applyFont="1" applyAlignment="1">
      <alignment horizontal="left" vertical="center" indent="1"/>
    </xf>
    <xf numFmtId="49" fontId="6" fillId="0" borderId="0" xfId="0" applyFont="1" applyBorder="1" applyAlignment="1">
      <alignment horizontal="left" vertical="top"/>
    </xf>
  </cellXfs>
  <cellStyles count="12">
    <cellStyle name="Normal_баланс для заливки" xfId="7" xr:uid="{ECFE1C60-66D1-4009-8935-F4ADDBC699B9}"/>
    <cellStyle name="Гиперссылка 2" xfId="11" xr:uid="{D461DA3C-F7C8-43A0-9BEC-89469B55DE44}"/>
    <cellStyle name="ЗаголовокСтолбца" xfId="8" xr:uid="{38896122-448F-47F6-A2C5-00A4427F5654}"/>
    <cellStyle name="Обычный" xfId="0" builtinId="0"/>
    <cellStyle name="Обычный 14" xfId="10" xr:uid="{A2EBFCAA-5600-4C5D-A1DC-AA715B2C0345}"/>
    <cellStyle name="Обычный_20E2" xfId="6" xr:uid="{F8C807E8-4DFC-4871-8462-A1336B507579}"/>
    <cellStyle name="Обычный_Forma_1" xfId="3" xr:uid="{AA599B2C-ECD7-47BC-89E2-40A35B52C674}"/>
    <cellStyle name="Обычный_PRIL1.ELECTR" xfId="1" xr:uid="{3A241071-6592-41A9-BA99-F182B4230206}"/>
    <cellStyle name="Обычный_proverka" xfId="5" xr:uid="{BE2969F3-3A1E-4277-8A91-AFE0E73F794B}"/>
    <cellStyle name="Обычный_ЖКУ_проект3" xfId="2" xr:uid="{01A5FC45-CE35-4233-8767-E5F887CB2D7F}"/>
    <cellStyle name="Обычный_Инвестиции Сети Сбыты ЭСО" xfId="9" xr:uid="{93529050-E9C4-40A3-A197-FDEE59BC2474}"/>
    <cellStyle name="Обычный_форма 1 водопровод для орг_CALC.KV.4.78(v1.0) 2" xfId="4" xr:uid="{B433796A-8302-426B-9E68-075501D793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.INV.2024(v1.0.4)%201%20&#1082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REESTR_ORG_EE"/>
    </sheetNames>
    <sheetDataSet>
      <sheetData sheetId="0" refreshError="1"/>
      <sheetData sheetId="1" refreshError="1"/>
      <sheetData sheetId="2">
        <row r="3">
          <cell r="B3" t="str">
            <v>Версия 1.0.4</v>
          </cell>
        </row>
      </sheetData>
      <sheetData sheetId="3" refreshError="1"/>
      <sheetData sheetId="4">
        <row r="11">
          <cell r="J11" t="str">
            <v>Красноярский край</v>
          </cell>
        </row>
        <row r="13">
          <cell r="J13">
            <v>2024</v>
          </cell>
        </row>
      </sheetData>
      <sheetData sheetId="5">
        <row r="8">
          <cell r="H8" t="str">
            <v>А. Регулирующихся методом индексации, методом долгосрочной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</sheetData>
      <sheetData sheetId="6" refreshError="1"/>
      <sheetData sheetId="7"/>
      <sheetData sheetId="8">
        <row r="14">
          <cell r="T14">
            <v>34.168779999999998</v>
          </cell>
          <cell r="Y14">
            <v>1835</v>
          </cell>
          <cell r="Z14">
            <v>34.168779999999998</v>
          </cell>
          <cell r="AA14">
            <v>1000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9">
        <row r="14">
          <cell r="T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10" refreshError="1"/>
      <sheetData sheetId="11" refreshError="1"/>
      <sheetData sheetId="12" refreshError="1"/>
      <sheetData sheetId="13">
        <row r="2">
          <cell r="B2" t="str">
            <v>Алтайский край</v>
          </cell>
          <cell r="E2">
            <v>2015</v>
          </cell>
          <cell r="H2" t="str">
            <v>I квартал</v>
          </cell>
        </row>
        <row r="3">
          <cell r="B3" t="str">
            <v>Амурская область</v>
          </cell>
          <cell r="E3">
            <v>2016</v>
          </cell>
          <cell r="H3" t="str">
            <v>II квартал</v>
          </cell>
        </row>
        <row r="4">
          <cell r="B4" t="str">
            <v>Архангельская область</v>
          </cell>
          <cell r="E4">
            <v>2017</v>
          </cell>
          <cell r="H4" t="str">
            <v>III квартал</v>
          </cell>
        </row>
        <row r="5">
          <cell r="B5" t="str">
            <v>Астраханская область</v>
          </cell>
          <cell r="E5">
            <v>2018</v>
          </cell>
          <cell r="H5" t="str">
            <v>IV квартал</v>
          </cell>
        </row>
        <row r="6">
          <cell r="B6" t="str">
            <v>Белгородская область</v>
          </cell>
          <cell r="E6">
            <v>2019</v>
          </cell>
          <cell r="H6" t="str">
            <v>год</v>
          </cell>
        </row>
        <row r="7">
          <cell r="B7" t="str">
            <v>Брянская область</v>
          </cell>
          <cell r="E7">
            <v>2020</v>
          </cell>
        </row>
        <row r="8">
          <cell r="B8" t="str">
            <v>Владимирская область</v>
          </cell>
          <cell r="E8">
            <v>2021</v>
          </cell>
        </row>
        <row r="9">
          <cell r="B9" t="str">
            <v>Волгоградская область</v>
          </cell>
          <cell r="E9">
            <v>2022</v>
          </cell>
        </row>
        <row r="10">
          <cell r="B10" t="str">
            <v>Вологодская область</v>
          </cell>
          <cell r="E10">
            <v>2023</v>
          </cell>
        </row>
        <row r="11">
          <cell r="B11" t="str">
            <v>Воронежская область</v>
          </cell>
          <cell r="E11">
            <v>2024</v>
          </cell>
        </row>
        <row r="12">
          <cell r="B12" t="str">
            <v>г.Байконур</v>
          </cell>
          <cell r="E12">
            <v>2025</v>
          </cell>
        </row>
        <row r="13">
          <cell r="B13" t="str">
            <v>г. Москва</v>
          </cell>
          <cell r="E13">
            <v>2026</v>
          </cell>
        </row>
        <row r="14">
          <cell r="B14" t="str">
            <v>г.Санкт-Петербург</v>
          </cell>
          <cell r="E14">
            <v>2027</v>
          </cell>
        </row>
        <row r="15">
          <cell r="B15" t="str">
            <v>г.Севастополь</v>
          </cell>
          <cell r="E15">
            <v>2028</v>
          </cell>
        </row>
        <row r="16">
          <cell r="B16" t="str">
            <v>Донецкая Народная Республика</v>
          </cell>
          <cell r="E16">
            <v>2029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Запорожская область</v>
          </cell>
        </row>
        <row r="20">
          <cell r="B20" t="str">
            <v>Ивановская область</v>
          </cell>
        </row>
        <row r="21">
          <cell r="B21" t="str">
            <v>Иркутская область</v>
          </cell>
        </row>
        <row r="22">
          <cell r="B22" t="str">
            <v>Кабардино-Балкарская республика</v>
          </cell>
        </row>
        <row r="23">
          <cell r="B23" t="str">
            <v>Калининградская область</v>
          </cell>
        </row>
        <row r="24">
          <cell r="B24" t="str">
            <v>Калужская область</v>
          </cell>
        </row>
        <row r="25">
          <cell r="B25" t="str">
            <v>Камчатский край</v>
          </cell>
        </row>
        <row r="26">
          <cell r="B26" t="str">
            <v>Карачаево-Черкесская республика</v>
          </cell>
        </row>
        <row r="27">
          <cell r="B27" t="str">
            <v>Кемеровская область</v>
          </cell>
        </row>
        <row r="28">
          <cell r="B28" t="str">
            <v>Кировская область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Луганская Народная Республика</v>
          </cell>
        </row>
        <row r="37">
          <cell r="B37" t="str">
            <v>Магаданская область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Крым</v>
          </cell>
        </row>
        <row r="61">
          <cell r="B61" t="str">
            <v>Республика Марий Эл</v>
          </cell>
        </row>
        <row r="62">
          <cell r="B62" t="str">
            <v>Республика Мордовия</v>
          </cell>
        </row>
        <row r="63">
          <cell r="B63" t="str">
            <v>Республика Саха (Якутия)</v>
          </cell>
        </row>
        <row r="64">
          <cell r="B64" t="str">
            <v>Республика Северная Осетия-Алания</v>
          </cell>
        </row>
        <row r="65">
          <cell r="B65" t="str">
            <v>Республика Татарстан</v>
          </cell>
        </row>
        <row r="66">
          <cell r="B66" t="str">
            <v>Республика Тыва</v>
          </cell>
        </row>
        <row r="67">
          <cell r="B67" t="str">
            <v>Республика Хакасия</v>
          </cell>
        </row>
        <row r="68">
          <cell r="B68" t="str">
            <v>Ростовская область</v>
          </cell>
        </row>
        <row r="69">
          <cell r="B69" t="str">
            <v>Рязанская область</v>
          </cell>
        </row>
        <row r="70">
          <cell r="B70" t="str">
            <v>Самарская область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Херсонская область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697D-E479-4381-B2C1-0F96EC368FAB}">
  <sheetPr codeName="ws_Tit"/>
  <dimension ref="A1:L19"/>
  <sheetViews>
    <sheetView showGridLines="0" topLeftCell="H8" zoomScaleNormal="100" workbookViewId="0">
      <selection activeCell="K13" sqref="K13"/>
    </sheetView>
  </sheetViews>
  <sheetFormatPr defaultRowHeight="11.25" x14ac:dyDescent="0.15"/>
  <cols>
    <col min="1" max="1" width="3" style="3" hidden="1" customWidth="1"/>
    <col min="2" max="2" width="9.42578125" style="3" hidden="1" customWidth="1"/>
    <col min="3" max="3" width="5.28515625" style="3" hidden="1" customWidth="1"/>
    <col min="4" max="4" width="5.42578125" style="3" hidden="1" customWidth="1"/>
    <col min="5" max="5" width="6" style="5" hidden="1" customWidth="1"/>
    <col min="6" max="6" width="6.140625" style="1" hidden="1" customWidth="1"/>
    <col min="7" max="7" width="3.7109375" style="2" hidden="1" customWidth="1"/>
    <col min="8" max="8" width="6.7109375" style="3" customWidth="1"/>
    <col min="9" max="9" width="27.28515625" style="3" customWidth="1"/>
    <col min="10" max="10" width="25.7109375" style="3" customWidth="1"/>
    <col min="11" max="11" width="25.7109375" style="4" customWidth="1"/>
    <col min="12" max="12" width="6.7109375" style="4" customWidth="1"/>
    <col min="13" max="16384" width="9.140625" style="3"/>
  </cols>
  <sheetData>
    <row r="1" spans="6:12" hidden="1" x14ac:dyDescent="0.15"/>
    <row r="2" spans="6:12" hidden="1" x14ac:dyDescent="0.15"/>
    <row r="3" spans="6:12" s="5" customFormat="1" ht="20.25" hidden="1" customHeight="1" x14ac:dyDescent="0.15">
      <c r="F3" s="1"/>
      <c r="K3" s="6"/>
      <c r="L3" s="6"/>
    </row>
    <row r="4" spans="6:12" s="5" customFormat="1" ht="20.25" hidden="1" customHeight="1" x14ac:dyDescent="0.15">
      <c r="F4" s="1"/>
      <c r="K4" s="6"/>
      <c r="L4" s="6"/>
    </row>
    <row r="5" spans="6:12" s="5" customFormat="1" ht="20.25" hidden="1" customHeight="1" x14ac:dyDescent="0.15">
      <c r="F5" s="1"/>
      <c r="K5" s="6"/>
      <c r="L5" s="6"/>
    </row>
    <row r="6" spans="6:12" s="5" customFormat="1" ht="25.5" hidden="1" customHeight="1" x14ac:dyDescent="0.15">
      <c r="F6" s="1"/>
      <c r="K6" s="6"/>
      <c r="L6" s="6"/>
    </row>
    <row r="7" spans="6:12" s="5" customFormat="1" ht="25.5" hidden="1" customHeight="1" x14ac:dyDescent="0.15">
      <c r="F7" s="1"/>
      <c r="K7" s="6"/>
      <c r="L7" s="6"/>
    </row>
    <row r="8" spans="6:12" ht="15" customHeight="1" x14ac:dyDescent="0.15">
      <c r="K8" s="7" t="str">
        <f>version</f>
        <v>Версия 1.0.4</v>
      </c>
    </row>
    <row r="9" spans="6:12" ht="22.5" customHeight="1" x14ac:dyDescent="0.15">
      <c r="I9" s="8" t="s">
        <v>0</v>
      </c>
      <c r="J9" s="9"/>
      <c r="K9" s="9"/>
      <c r="L9" s="10"/>
    </row>
    <row r="10" spans="6:12" ht="3" customHeight="1" x14ac:dyDescent="0.15">
      <c r="H10" s="11"/>
      <c r="I10" s="11"/>
      <c r="J10" s="11"/>
      <c r="K10" s="12"/>
      <c r="L10" s="13"/>
    </row>
    <row r="11" spans="6:12" ht="22.5" customHeight="1" x14ac:dyDescent="0.15">
      <c r="H11" s="11"/>
      <c r="I11" s="14" t="s">
        <v>1</v>
      </c>
      <c r="J11" s="15" t="s">
        <v>2</v>
      </c>
      <c r="K11" s="16"/>
      <c r="L11" s="13"/>
    </row>
    <row r="12" spans="6:12" s="17" customFormat="1" ht="14.25" customHeight="1" x14ac:dyDescent="0.15">
      <c r="H12" s="18"/>
      <c r="I12" s="3"/>
      <c r="J12" s="19" t="s">
        <v>3</v>
      </c>
      <c r="K12" s="19" t="s">
        <v>4</v>
      </c>
      <c r="L12" s="18"/>
    </row>
    <row r="13" spans="6:12" s="17" customFormat="1" ht="22.5" customHeight="1" x14ac:dyDescent="0.15">
      <c r="H13" s="18"/>
      <c r="I13" s="20" t="s">
        <v>5</v>
      </c>
      <c r="J13" s="21">
        <v>2024</v>
      </c>
      <c r="K13" s="22" t="s">
        <v>6</v>
      </c>
      <c r="L13" s="18"/>
    </row>
    <row r="14" spans="6:12" s="17" customFormat="1" ht="3" customHeight="1" x14ac:dyDescent="0.15">
      <c r="H14" s="18"/>
      <c r="I14" s="3"/>
      <c r="J14" s="23"/>
      <c r="K14" s="23"/>
      <c r="L14" s="18"/>
    </row>
    <row r="15" spans="6:12" s="24" customFormat="1" ht="15" customHeight="1" x14ac:dyDescent="0.15">
      <c r="I15" s="25" t="s">
        <v>7</v>
      </c>
      <c r="J15" s="26"/>
      <c r="K15" s="26"/>
      <c r="L15" s="4"/>
    </row>
    <row r="16" spans="6:12" s="24" customFormat="1" ht="22.5" customHeight="1" x14ac:dyDescent="0.15">
      <c r="I16" s="20" t="s">
        <v>8</v>
      </c>
      <c r="J16" s="27" t="s">
        <v>9</v>
      </c>
      <c r="K16" s="27"/>
      <c r="L16" s="4"/>
    </row>
    <row r="17" spans="9:12" s="24" customFormat="1" ht="22.5" customHeight="1" x14ac:dyDescent="0.15">
      <c r="I17" s="20" t="s">
        <v>10</v>
      </c>
      <c r="J17" s="28" t="s">
        <v>11</v>
      </c>
      <c r="K17" s="28"/>
      <c r="L17" s="4"/>
    </row>
    <row r="18" spans="9:12" s="24" customFormat="1" ht="3" customHeight="1" x14ac:dyDescent="0.15">
      <c r="I18" s="29"/>
      <c r="J18" s="30"/>
      <c r="K18" s="30"/>
      <c r="L18" s="30"/>
    </row>
    <row r="19" spans="9:12" ht="22.5" customHeight="1" x14ac:dyDescent="0.15">
      <c r="I19" s="20" t="s">
        <v>12</v>
      </c>
      <c r="J19" s="31">
        <v>45398.654421296298</v>
      </c>
      <c r="K19" s="31"/>
    </row>
  </sheetData>
  <sheetProtection algorithmName="SHA-512" hashValue="120lFQwXWGVQrY9m0i4PCS9LD2Fs8z9cDT5EKRnIIh9wOZG7Dc+fUV8M5zt3CMqlszUsRhpOxZojWAtF+csSxA==" saltValue="Nm7DsoX+CfDQ+mokF0Qlcg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K11" xr:uid="{7E75EC18-36AF-48ED-A2AE-8D3AAD80FFBB}">
      <formula1>REGION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 xr:uid="{99050771-655D-47EB-B3A1-E457029ECBDC}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 xr:uid="{410E1048-DF4C-450F-8111-AF583B9070D8}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 xr:uid="{A68A52C3-D552-4F32-A876-87F2A7F71FEA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4C41-D1B0-4FC8-92FA-478A359AE07D}">
  <sheetPr codeName="ws_02">
    <pageSetUpPr fitToPage="1"/>
  </sheetPr>
  <dimension ref="A1:P30"/>
  <sheetViews>
    <sheetView showGridLines="0" topLeftCell="G8" zoomScaleNormal="100" workbookViewId="0">
      <selection activeCell="J11" sqref="J11"/>
    </sheetView>
  </sheetViews>
  <sheetFormatPr defaultRowHeight="11.25" x14ac:dyDescent="0.15"/>
  <cols>
    <col min="1" max="6" width="3.7109375" style="32" hidden="1" customWidth="1"/>
    <col min="7" max="7" width="3.7109375" style="32" customWidth="1"/>
    <col min="8" max="8" width="5.5703125" style="32" bestFit="1" customWidth="1"/>
    <col min="9" max="9" width="45.5703125" style="33" customWidth="1"/>
    <col min="10" max="10" width="19.85546875" style="34" customWidth="1"/>
    <col min="11" max="15" width="19.85546875" style="32" customWidth="1"/>
    <col min="16" max="17" width="3.7109375" style="32" customWidth="1"/>
    <col min="18" max="16384" width="9.140625" style="32"/>
  </cols>
  <sheetData>
    <row r="1" spans="8:16" hidden="1" x14ac:dyDescent="0.15"/>
    <row r="2" spans="8:16" hidden="1" x14ac:dyDescent="0.15"/>
    <row r="3" spans="8:16" hidden="1" x14ac:dyDescent="0.15"/>
    <row r="4" spans="8:16" hidden="1" x14ac:dyDescent="0.15"/>
    <row r="5" spans="8:16" hidden="1" x14ac:dyDescent="0.15"/>
    <row r="6" spans="8:16" ht="15" hidden="1" customHeight="1" x14ac:dyDescent="0.15">
      <c r="H6" s="35"/>
      <c r="I6" s="36"/>
      <c r="J6" s="36"/>
      <c r="K6" s="34"/>
    </row>
    <row r="7" spans="8:16" ht="15" hidden="1" customHeight="1" x14ac:dyDescent="0.15">
      <c r="H7" s="35"/>
      <c r="I7" s="37"/>
      <c r="J7" s="37"/>
      <c r="K7" s="38"/>
    </row>
    <row r="8" spans="8:16" ht="22.5" customHeight="1" x14ac:dyDescent="0.2">
      <c r="H8" s="39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2024 году</v>
      </c>
      <c r="I8" s="40"/>
      <c r="J8" s="40"/>
      <c r="K8" s="40"/>
      <c r="L8" s="40"/>
      <c r="M8" s="40"/>
      <c r="N8" s="40"/>
      <c r="O8" s="40"/>
    </row>
    <row r="9" spans="8:16" ht="15" hidden="1" customHeight="1" x14ac:dyDescent="0.15">
      <c r="H9" s="35"/>
      <c r="I9" s="37"/>
      <c r="J9" s="37"/>
      <c r="K9" s="38"/>
    </row>
    <row r="10" spans="8:16" ht="18.75" customHeight="1" x14ac:dyDescent="0.25">
      <c r="H10" s="41" t="s">
        <v>13</v>
      </c>
      <c r="I10" s="42" t="s">
        <v>14</v>
      </c>
      <c r="J10" s="43" t="s">
        <v>15</v>
      </c>
      <c r="K10" s="44"/>
      <c r="L10" s="44"/>
      <c r="M10" s="43" t="s">
        <v>16</v>
      </c>
      <c r="N10" s="44"/>
      <c r="O10" s="44"/>
      <c r="P10" s="45"/>
    </row>
    <row r="11" spans="8:16" ht="90" x14ac:dyDescent="0.25">
      <c r="H11" s="46"/>
      <c r="I11" s="47"/>
      <c r="J11" s="48" t="s">
        <v>17</v>
      </c>
      <c r="K11" s="49" t="s">
        <v>18</v>
      </c>
      <c r="L11" s="49" t="s">
        <v>19</v>
      </c>
      <c r="M11" s="48" t="s">
        <v>17</v>
      </c>
      <c r="N11" s="49" t="s">
        <v>18</v>
      </c>
      <c r="O11" s="49" t="s">
        <v>19</v>
      </c>
      <c r="P11" s="45"/>
    </row>
    <row r="12" spans="8:16" x14ac:dyDescent="0.15">
      <c r="H12" s="50">
        <v>1</v>
      </c>
      <c r="I12" s="50">
        <v>2</v>
      </c>
      <c r="J12" s="51">
        <v>3</v>
      </c>
      <c r="K12" s="51">
        <v>4</v>
      </c>
      <c r="L12" s="51">
        <v>5</v>
      </c>
      <c r="M12" s="51">
        <v>6</v>
      </c>
      <c r="N12" s="51">
        <v>7</v>
      </c>
      <c r="O12" s="51">
        <v>8</v>
      </c>
    </row>
    <row r="13" spans="8:16" ht="18.75" x14ac:dyDescent="0.25">
      <c r="H13" s="52" t="s">
        <v>20</v>
      </c>
      <c r="I13" s="53" t="s">
        <v>21</v>
      </c>
      <c r="J13" s="54">
        <f t="shared" ref="J13:J26" si="0">SUM(K13:L13)</f>
        <v>2835</v>
      </c>
      <c r="K13" s="54">
        <f>SUM(K15:K26)</f>
        <v>2835</v>
      </c>
      <c r="L13" s="54">
        <f>SUM(L15:L26)</f>
        <v>0</v>
      </c>
      <c r="M13" s="54">
        <f t="shared" ref="M13:M26" si="1">SUM(N13:O13)</f>
        <v>34.168779999999998</v>
      </c>
      <c r="N13" s="54">
        <f>[1]CO1!T14</f>
        <v>34.168779999999998</v>
      </c>
      <c r="O13" s="54">
        <f>[1]CO2!T14</f>
        <v>0</v>
      </c>
      <c r="P13" s="45"/>
    </row>
    <row r="14" spans="8:16" ht="22.5" x14ac:dyDescent="0.25">
      <c r="H14" s="55" t="s">
        <v>22</v>
      </c>
      <c r="I14" s="56" t="s">
        <v>23</v>
      </c>
      <c r="J14" s="54">
        <f t="shared" si="0"/>
        <v>2835</v>
      </c>
      <c r="K14" s="54">
        <f>SUM(K15:K20)</f>
        <v>2835</v>
      </c>
      <c r="L14" s="54">
        <f>SUM(L15:L20)</f>
        <v>0</v>
      </c>
      <c r="M14" s="54">
        <f t="shared" si="1"/>
        <v>34.168779999999998</v>
      </c>
      <c r="N14" s="54">
        <f>SUM(N15:N20)</f>
        <v>34.168779999999998</v>
      </c>
      <c r="O14" s="54">
        <f>SUM(O15:O20)</f>
        <v>0</v>
      </c>
      <c r="P14" s="45"/>
    </row>
    <row r="15" spans="8:16" ht="18.75" x14ac:dyDescent="0.25">
      <c r="H15" s="57" t="s">
        <v>24</v>
      </c>
      <c r="I15" s="58" t="s">
        <v>25</v>
      </c>
      <c r="J15" s="54">
        <f t="shared" si="0"/>
        <v>1835</v>
      </c>
      <c r="K15" s="54">
        <f>[1]CO1!Y14</f>
        <v>1835</v>
      </c>
      <c r="L15" s="59" t="s">
        <v>26</v>
      </c>
      <c r="M15" s="54">
        <f t="shared" si="1"/>
        <v>34.168779999999998</v>
      </c>
      <c r="N15" s="54">
        <f>[1]CO1!Z14</f>
        <v>34.168779999999998</v>
      </c>
      <c r="O15" s="59" t="s">
        <v>26</v>
      </c>
      <c r="P15" s="45"/>
    </row>
    <row r="16" spans="8:16" ht="18.75" x14ac:dyDescent="0.25">
      <c r="H16" s="57" t="s">
        <v>27</v>
      </c>
      <c r="I16" s="58" t="s">
        <v>28</v>
      </c>
      <c r="J16" s="54">
        <f t="shared" si="0"/>
        <v>1000</v>
      </c>
      <c r="K16" s="54">
        <f>[1]CO1!AA14</f>
        <v>1000</v>
      </c>
      <c r="L16" s="59" t="s">
        <v>26</v>
      </c>
      <c r="M16" s="54">
        <f t="shared" si="1"/>
        <v>0</v>
      </c>
      <c r="N16" s="54">
        <f>[1]CO1!AB14</f>
        <v>0</v>
      </c>
      <c r="O16" s="59" t="s">
        <v>26</v>
      </c>
      <c r="P16" s="45"/>
    </row>
    <row r="17" spans="8:16" ht="18.75" x14ac:dyDescent="0.25">
      <c r="H17" s="57" t="s">
        <v>29</v>
      </c>
      <c r="I17" s="58" t="s">
        <v>30</v>
      </c>
      <c r="J17" s="54">
        <f t="shared" si="0"/>
        <v>0</v>
      </c>
      <c r="K17" s="54">
        <f>[1]CO1!AC14</f>
        <v>0</v>
      </c>
      <c r="L17" s="59" t="s">
        <v>26</v>
      </c>
      <c r="M17" s="54">
        <f t="shared" si="1"/>
        <v>0</v>
      </c>
      <c r="N17" s="54">
        <f>[1]CO1!AD14</f>
        <v>0</v>
      </c>
      <c r="O17" s="59" t="s">
        <v>26</v>
      </c>
      <c r="P17" s="45"/>
    </row>
    <row r="18" spans="8:16" ht="22.5" x14ac:dyDescent="0.25">
      <c r="H18" s="57" t="s">
        <v>31</v>
      </c>
      <c r="I18" s="58" t="s">
        <v>32</v>
      </c>
      <c r="J18" s="54">
        <f t="shared" si="0"/>
        <v>0</v>
      </c>
      <c r="K18" s="54">
        <f>[1]CO1!AG14</f>
        <v>0</v>
      </c>
      <c r="L18" s="54">
        <f>[1]CO2!AA14</f>
        <v>0</v>
      </c>
      <c r="M18" s="54">
        <f t="shared" si="1"/>
        <v>0</v>
      </c>
      <c r="N18" s="54">
        <f>[1]CO1!AH14</f>
        <v>0</v>
      </c>
      <c r="O18" s="54">
        <f>[1]CO2!AB14</f>
        <v>0</v>
      </c>
      <c r="P18" s="45"/>
    </row>
    <row r="19" spans="8:16" ht="18.75" x14ac:dyDescent="0.25">
      <c r="H19" s="57" t="s">
        <v>33</v>
      </c>
      <c r="I19" s="58" t="s">
        <v>34</v>
      </c>
      <c r="J19" s="54">
        <f t="shared" si="0"/>
        <v>0</v>
      </c>
      <c r="K19" s="54">
        <f>[1]CO1!AE14</f>
        <v>0</v>
      </c>
      <c r="L19" s="59" t="s">
        <v>26</v>
      </c>
      <c r="M19" s="54">
        <f t="shared" si="1"/>
        <v>0</v>
      </c>
      <c r="N19" s="60">
        <f>[1]CO1!AF14</f>
        <v>0</v>
      </c>
      <c r="O19" s="59" t="s">
        <v>26</v>
      </c>
      <c r="P19" s="45"/>
    </row>
    <row r="20" spans="8:16" ht="18.75" x14ac:dyDescent="0.25">
      <c r="H20" s="57" t="s">
        <v>35</v>
      </c>
      <c r="I20" s="58" t="s">
        <v>36</v>
      </c>
      <c r="J20" s="54">
        <f t="shared" si="0"/>
        <v>0</v>
      </c>
      <c r="K20" s="59" t="s">
        <v>26</v>
      </c>
      <c r="L20" s="54">
        <f>[1]CO2!Y14</f>
        <v>0</v>
      </c>
      <c r="M20" s="54">
        <f t="shared" si="1"/>
        <v>0</v>
      </c>
      <c r="N20" s="59" t="s">
        <v>26</v>
      </c>
      <c r="O20" s="54">
        <f>[1]CO2!Z14</f>
        <v>0</v>
      </c>
      <c r="P20" s="45"/>
    </row>
    <row r="21" spans="8:16" ht="22.5" x14ac:dyDescent="0.25">
      <c r="H21" s="55" t="s">
        <v>37</v>
      </c>
      <c r="I21" s="56" t="s">
        <v>38</v>
      </c>
      <c r="J21" s="54">
        <f t="shared" si="0"/>
        <v>0</v>
      </c>
      <c r="K21" s="54">
        <f>[1]CO1!AI14</f>
        <v>0</v>
      </c>
      <c r="L21" s="54">
        <f>[1]CO2!AC14</f>
        <v>0</v>
      </c>
      <c r="M21" s="54">
        <f t="shared" si="1"/>
        <v>0</v>
      </c>
      <c r="N21" s="54">
        <f>[1]CO1!AJ14</f>
        <v>0</v>
      </c>
      <c r="O21" s="54">
        <f>[1]CO2!AD14</f>
        <v>0</v>
      </c>
      <c r="P21" s="45"/>
    </row>
    <row r="22" spans="8:16" ht="18.75" x14ac:dyDescent="0.25">
      <c r="H22" s="55" t="s">
        <v>39</v>
      </c>
      <c r="I22" s="56" t="s">
        <v>40</v>
      </c>
      <c r="J22" s="54">
        <f t="shared" si="0"/>
        <v>0</v>
      </c>
      <c r="K22" s="54">
        <f>[1]CO1!AK14</f>
        <v>0</v>
      </c>
      <c r="L22" s="54">
        <f>[1]CO2!AE14</f>
        <v>0</v>
      </c>
      <c r="M22" s="54">
        <f t="shared" si="1"/>
        <v>0</v>
      </c>
      <c r="N22" s="54">
        <f>[1]CO1!AL14</f>
        <v>0</v>
      </c>
      <c r="O22" s="54">
        <f>[1]CO2!AF14</f>
        <v>0</v>
      </c>
      <c r="P22" s="45"/>
    </row>
    <row r="23" spans="8:16" ht="18.75" x14ac:dyDescent="0.25">
      <c r="H23" s="55" t="s">
        <v>41</v>
      </c>
      <c r="I23" s="56" t="s">
        <v>42</v>
      </c>
      <c r="J23" s="54">
        <f t="shared" si="0"/>
        <v>0</v>
      </c>
      <c r="K23" s="54">
        <f>[1]CO1!AM14</f>
        <v>0</v>
      </c>
      <c r="L23" s="54">
        <f>[1]CO2!AG14</f>
        <v>0</v>
      </c>
      <c r="M23" s="54">
        <f t="shared" si="1"/>
        <v>0</v>
      </c>
      <c r="N23" s="54">
        <f>[1]CO1!AN14</f>
        <v>0</v>
      </c>
      <c r="O23" s="54">
        <f>[1]CO2!AH14</f>
        <v>0</v>
      </c>
      <c r="P23" s="45"/>
    </row>
    <row r="24" spans="8:16" ht="18.75" x14ac:dyDescent="0.25">
      <c r="H24" s="55" t="s">
        <v>43</v>
      </c>
      <c r="I24" s="56" t="s">
        <v>44</v>
      </c>
      <c r="J24" s="54">
        <f t="shared" si="0"/>
        <v>0</v>
      </c>
      <c r="K24" s="54">
        <f>[1]CO1!AO14</f>
        <v>0</v>
      </c>
      <c r="L24" s="54">
        <f>[1]CO2!AI14</f>
        <v>0</v>
      </c>
      <c r="M24" s="54">
        <f t="shared" si="1"/>
        <v>0</v>
      </c>
      <c r="N24" s="54">
        <f>[1]CO1!AP14</f>
        <v>0</v>
      </c>
      <c r="O24" s="54">
        <f>[1]CO2!AJ14</f>
        <v>0</v>
      </c>
      <c r="P24" s="45"/>
    </row>
    <row r="25" spans="8:16" ht="18.75" x14ac:dyDescent="0.25">
      <c r="H25" s="55" t="s">
        <v>45</v>
      </c>
      <c r="I25" s="56" t="s">
        <v>46</v>
      </c>
      <c r="J25" s="54">
        <f t="shared" si="0"/>
        <v>0</v>
      </c>
      <c r="K25" s="54">
        <f>[1]CO1!AQ14</f>
        <v>0</v>
      </c>
      <c r="L25" s="54">
        <f>[1]CO2!AK14</f>
        <v>0</v>
      </c>
      <c r="M25" s="54">
        <f t="shared" si="1"/>
        <v>0</v>
      </c>
      <c r="N25" s="54">
        <f>[1]CO1!AR14</f>
        <v>0</v>
      </c>
      <c r="O25" s="54">
        <f>[1]CO2!AL14</f>
        <v>0</v>
      </c>
      <c r="P25" s="45"/>
    </row>
    <row r="26" spans="8:16" ht="18.75" x14ac:dyDescent="0.25">
      <c r="H26" s="55" t="s">
        <v>47</v>
      </c>
      <c r="I26" s="56" t="s">
        <v>48</v>
      </c>
      <c r="J26" s="54">
        <f t="shared" si="0"/>
        <v>0</v>
      </c>
      <c r="K26" s="54">
        <f>[1]CO1!AS14</f>
        <v>0</v>
      </c>
      <c r="L26" s="54">
        <f>[1]CO2!AM14</f>
        <v>0</v>
      </c>
      <c r="M26" s="54">
        <f t="shared" si="1"/>
        <v>0</v>
      </c>
      <c r="N26" s="54">
        <f>[1]CO1!AT14</f>
        <v>0</v>
      </c>
      <c r="O26" s="54">
        <f>[1]CO2!AN14</f>
        <v>0</v>
      </c>
      <c r="P26" s="45"/>
    </row>
    <row r="27" spans="8:16" ht="18.75" x14ac:dyDescent="0.25">
      <c r="H27" s="61"/>
      <c r="I27" s="62" t="s">
        <v>49</v>
      </c>
      <c r="J27" s="63"/>
      <c r="K27" s="63"/>
      <c r="L27" s="63"/>
      <c r="M27" s="63"/>
      <c r="N27" s="63"/>
      <c r="O27" s="63"/>
      <c r="P27" s="45"/>
    </row>
    <row r="28" spans="8:16" ht="18.75" x14ac:dyDescent="0.25">
      <c r="H28" s="55" t="s">
        <v>20</v>
      </c>
      <c r="I28" s="56" t="s">
        <v>50</v>
      </c>
      <c r="J28" s="64">
        <f>SUM(J29:J30)</f>
        <v>0</v>
      </c>
      <c r="K28" s="65" t="s">
        <v>26</v>
      </c>
      <c r="L28" s="64">
        <f>SUM(L29:L30)</f>
        <v>0</v>
      </c>
      <c r="M28" s="64">
        <f>SUM(M29:M30)</f>
        <v>0</v>
      </c>
      <c r="N28" s="65" t="s">
        <v>26</v>
      </c>
      <c r="O28" s="64">
        <f>SUM(O29:O30)</f>
        <v>0</v>
      </c>
      <c r="P28" s="45"/>
    </row>
    <row r="29" spans="8:16" ht="18.75" x14ac:dyDescent="0.25">
      <c r="H29" s="57" t="s">
        <v>22</v>
      </c>
      <c r="I29" s="58" t="s">
        <v>51</v>
      </c>
      <c r="J29" s="64">
        <f>[1]CO2!AP14</f>
        <v>0</v>
      </c>
      <c r="K29" s="59" t="s">
        <v>26</v>
      </c>
      <c r="L29" s="64">
        <f>[1]CO2!AP14</f>
        <v>0</v>
      </c>
      <c r="M29" s="64">
        <f>[1]CO2!AQ14</f>
        <v>0</v>
      </c>
      <c r="N29" s="59" t="s">
        <v>26</v>
      </c>
      <c r="O29" s="64">
        <f>[1]CO2!AQ14</f>
        <v>0</v>
      </c>
      <c r="P29" s="45"/>
    </row>
    <row r="30" spans="8:16" ht="18.75" x14ac:dyDescent="0.25">
      <c r="H30" s="57" t="s">
        <v>37</v>
      </c>
      <c r="I30" s="58" t="s">
        <v>52</v>
      </c>
      <c r="J30" s="64">
        <f>[1]CO2!AR14</f>
        <v>0</v>
      </c>
      <c r="K30" s="59" t="s">
        <v>26</v>
      </c>
      <c r="L30" s="64">
        <f>[1]CO2!AR14</f>
        <v>0</v>
      </c>
      <c r="M30" s="64">
        <f>[1]CO2!AS14</f>
        <v>0</v>
      </c>
      <c r="N30" s="59" t="s">
        <v>26</v>
      </c>
      <c r="O30" s="64">
        <f>[1]CO2!AS14</f>
        <v>0</v>
      </c>
      <c r="P30" s="45"/>
    </row>
  </sheetData>
  <sheetProtection algorithmName="SHA-512" hashValue="+9C/A6zI1luYguM50wu4QJZkQhX17pkp99AnHeUVZ8uSq6mQgM4wgoWAT/vq46AKwnYiXwkGv6kPLZx6f/NZsw==" saltValue="GDiTPYq+BLExyH93qxeK3Q==" spinCount="100000" sheet="1" scenarios="1" formatColumns="0" formatRows="0"/>
  <mergeCells count="6">
    <mergeCell ref="I6:J6"/>
    <mergeCell ref="H8:O8"/>
    <mergeCell ref="H10:H11"/>
    <mergeCell ref="I10:I11"/>
    <mergeCell ref="J10:L10"/>
    <mergeCell ref="M10:O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9664-9EA2-4287-90A0-81AC67021D7A}">
  <sheetPr codeName="ws_03">
    <pageSetUpPr fitToPage="1"/>
  </sheetPr>
  <dimension ref="A1:AZ47"/>
  <sheetViews>
    <sheetView showGridLines="0" tabSelected="1" topLeftCell="T6" zoomScaleNormal="100" workbookViewId="0">
      <selection activeCell="AC14" sqref="AC14:AC16"/>
    </sheetView>
  </sheetViews>
  <sheetFormatPr defaultRowHeight="11.25" x14ac:dyDescent="0.15"/>
  <cols>
    <col min="1" max="5" width="9.140625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6" width="16.5703125" style="66" customWidth="1"/>
    <col min="47" max="47" width="24.7109375" style="66" customWidth="1"/>
    <col min="48" max="48" width="5.7109375" style="66" customWidth="1"/>
    <col min="49" max="16384" width="9.140625" style="66"/>
  </cols>
  <sheetData>
    <row r="1" spans="7:50" hidden="1" x14ac:dyDescent="0.15"/>
    <row r="2" spans="7:50" hidden="1" x14ac:dyDescent="0.15"/>
    <row r="3" spans="7:50" hidden="1" x14ac:dyDescent="0.15"/>
    <row r="4" spans="7:50" hidden="1" x14ac:dyDescent="0.15"/>
    <row r="5" spans="7:50" hidden="1" x14ac:dyDescent="0.15"/>
    <row r="6" spans="7:50" ht="1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2024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7"/>
    </row>
    <row r="7" spans="7:50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7:50" s="67" customFormat="1" ht="15" customHeight="1" x14ac:dyDescent="0.15">
      <c r="H8" s="73" t="s">
        <v>13</v>
      </c>
      <c r="I8" s="73" t="s">
        <v>53</v>
      </c>
      <c r="J8" s="74" t="s">
        <v>54</v>
      </c>
      <c r="K8" s="75"/>
      <c r="L8" s="74" t="s">
        <v>55</v>
      </c>
      <c r="M8" s="76"/>
      <c r="N8" s="75"/>
      <c r="O8" s="77" t="s">
        <v>56</v>
      </c>
      <c r="P8" s="78"/>
      <c r="Q8" s="74" t="s">
        <v>57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5"/>
      <c r="AU8" s="73" t="s">
        <v>58</v>
      </c>
      <c r="AV8" s="79"/>
    </row>
    <row r="9" spans="7:50" s="67" customFormat="1" ht="15" customHeight="1" x14ac:dyDescent="0.15">
      <c r="H9" s="80"/>
      <c r="I9" s="80"/>
      <c r="J9" s="73" t="s">
        <v>59</v>
      </c>
      <c r="K9" s="73" t="s">
        <v>60</v>
      </c>
      <c r="L9" s="73" t="s">
        <v>61</v>
      </c>
      <c r="M9" s="73" t="s">
        <v>62</v>
      </c>
      <c r="N9" s="81" t="s">
        <v>63</v>
      </c>
      <c r="O9" s="82"/>
      <c r="P9" s="83"/>
      <c r="Q9" s="77" t="s">
        <v>64</v>
      </c>
      <c r="R9" s="84"/>
      <c r="S9" s="84"/>
      <c r="T9" s="78"/>
      <c r="U9" s="77" t="s">
        <v>65</v>
      </c>
      <c r="V9" s="78"/>
      <c r="W9" s="74" t="s">
        <v>66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5"/>
      <c r="AI9" s="77" t="s">
        <v>67</v>
      </c>
      <c r="AJ9" s="78"/>
      <c r="AK9" s="85" t="s">
        <v>40</v>
      </c>
      <c r="AL9" s="86"/>
      <c r="AM9" s="85" t="s">
        <v>42</v>
      </c>
      <c r="AN9" s="86"/>
      <c r="AO9" s="85" t="s">
        <v>44</v>
      </c>
      <c r="AP9" s="86"/>
      <c r="AQ9" s="85" t="s">
        <v>46</v>
      </c>
      <c r="AR9" s="86"/>
      <c r="AS9" s="87" t="s">
        <v>48</v>
      </c>
      <c r="AT9" s="88"/>
      <c r="AU9" s="80"/>
      <c r="AV9" s="79"/>
    </row>
    <row r="10" spans="7:50" s="67" customFormat="1" ht="28.5" customHeight="1" x14ac:dyDescent="0.15">
      <c r="H10" s="80"/>
      <c r="I10" s="80"/>
      <c r="J10" s="80"/>
      <c r="K10" s="80"/>
      <c r="L10" s="80"/>
      <c r="M10" s="80"/>
      <c r="N10" s="89"/>
      <c r="O10" s="90"/>
      <c r="P10" s="91"/>
      <c r="Q10" s="90"/>
      <c r="R10" s="92"/>
      <c r="S10" s="92"/>
      <c r="T10" s="91"/>
      <c r="U10" s="90"/>
      <c r="V10" s="91"/>
      <c r="W10" s="74" t="s">
        <v>68</v>
      </c>
      <c r="X10" s="75"/>
      <c r="Y10" s="74" t="s">
        <v>25</v>
      </c>
      <c r="Z10" s="75"/>
      <c r="AA10" s="74" t="s">
        <v>28</v>
      </c>
      <c r="AB10" s="75"/>
      <c r="AC10" s="93" t="s">
        <v>30</v>
      </c>
      <c r="AD10" s="94"/>
      <c r="AE10" s="93" t="s">
        <v>34</v>
      </c>
      <c r="AF10" s="94"/>
      <c r="AG10" s="93" t="s">
        <v>32</v>
      </c>
      <c r="AH10" s="94"/>
      <c r="AI10" s="90"/>
      <c r="AJ10" s="91"/>
      <c r="AK10" s="95"/>
      <c r="AL10" s="96"/>
      <c r="AM10" s="95"/>
      <c r="AN10" s="96"/>
      <c r="AO10" s="95"/>
      <c r="AP10" s="96"/>
      <c r="AQ10" s="95"/>
      <c r="AR10" s="96"/>
      <c r="AS10" s="97"/>
      <c r="AT10" s="98"/>
      <c r="AU10" s="80"/>
      <c r="AV10" s="79"/>
    </row>
    <row r="11" spans="7:50" ht="45" x14ac:dyDescent="0.15">
      <c r="G11" s="67"/>
      <c r="H11" s="99"/>
      <c r="I11" s="99"/>
      <c r="J11" s="99"/>
      <c r="K11" s="99"/>
      <c r="L11" s="99"/>
      <c r="M11" s="99"/>
      <c r="N11" s="100"/>
      <c r="O11" s="101" t="s">
        <v>69</v>
      </c>
      <c r="P11" s="102" t="s">
        <v>70</v>
      </c>
      <c r="Q11" s="101" t="s">
        <v>71</v>
      </c>
      <c r="R11" s="101" t="s">
        <v>72</v>
      </c>
      <c r="S11" s="101" t="s">
        <v>73</v>
      </c>
      <c r="T11" s="101" t="s">
        <v>74</v>
      </c>
      <c r="U11" s="101" t="s">
        <v>69</v>
      </c>
      <c r="V11" s="101" t="s">
        <v>74</v>
      </c>
      <c r="W11" s="101" t="s">
        <v>69</v>
      </c>
      <c r="X11" s="101" t="s">
        <v>74</v>
      </c>
      <c r="Y11" s="101" t="s">
        <v>69</v>
      </c>
      <c r="Z11" s="101" t="s">
        <v>74</v>
      </c>
      <c r="AA11" s="101" t="s">
        <v>69</v>
      </c>
      <c r="AB11" s="101" t="s">
        <v>74</v>
      </c>
      <c r="AC11" s="101" t="s">
        <v>69</v>
      </c>
      <c r="AD11" s="101" t="s">
        <v>74</v>
      </c>
      <c r="AE11" s="101" t="s">
        <v>69</v>
      </c>
      <c r="AF11" s="101" t="s">
        <v>74</v>
      </c>
      <c r="AG11" s="101" t="s">
        <v>69</v>
      </c>
      <c r="AH11" s="101" t="s">
        <v>74</v>
      </c>
      <c r="AI11" s="101" t="s">
        <v>69</v>
      </c>
      <c r="AJ11" s="101" t="s">
        <v>74</v>
      </c>
      <c r="AK11" s="101" t="s">
        <v>69</v>
      </c>
      <c r="AL11" s="101" t="s">
        <v>74</v>
      </c>
      <c r="AM11" s="101" t="s">
        <v>69</v>
      </c>
      <c r="AN11" s="101" t="s">
        <v>74</v>
      </c>
      <c r="AO11" s="101" t="s">
        <v>69</v>
      </c>
      <c r="AP11" s="101" t="s">
        <v>74</v>
      </c>
      <c r="AQ11" s="101" t="s">
        <v>69</v>
      </c>
      <c r="AR11" s="101" t="s">
        <v>74</v>
      </c>
      <c r="AS11" s="101" t="s">
        <v>69</v>
      </c>
      <c r="AT11" s="101" t="s">
        <v>74</v>
      </c>
      <c r="AU11" s="99"/>
      <c r="AV11" s="79"/>
    </row>
    <row r="12" spans="7:50" customFormat="1" x14ac:dyDescent="0.15">
      <c r="G12" s="103"/>
      <c r="H12" s="104">
        <v>1</v>
      </c>
      <c r="I12" s="104">
        <v>2</v>
      </c>
      <c r="J12" s="105">
        <v>3</v>
      </c>
      <c r="K12" s="105">
        <v>4</v>
      </c>
      <c r="L12" s="105">
        <v>5</v>
      </c>
      <c r="M12" s="105">
        <v>6</v>
      </c>
      <c r="N12" s="105">
        <v>7</v>
      </c>
      <c r="O12" s="105">
        <v>8</v>
      </c>
      <c r="P12" s="105">
        <v>9</v>
      </c>
      <c r="Q12" s="105">
        <v>10</v>
      </c>
      <c r="R12" s="105">
        <v>11</v>
      </c>
      <c r="S12" s="105">
        <v>12</v>
      </c>
      <c r="T12" s="105">
        <v>13</v>
      </c>
      <c r="U12" s="105">
        <v>14</v>
      </c>
      <c r="V12" s="105">
        <v>15</v>
      </c>
      <c r="W12" s="105">
        <v>16</v>
      </c>
      <c r="X12" s="105">
        <v>17</v>
      </c>
      <c r="Y12" s="105">
        <v>18</v>
      </c>
      <c r="Z12" s="105">
        <v>19</v>
      </c>
      <c r="AA12" s="105">
        <v>20</v>
      </c>
      <c r="AB12" s="105">
        <v>21</v>
      </c>
      <c r="AC12" s="105">
        <v>22</v>
      </c>
      <c r="AD12" s="105">
        <v>23</v>
      </c>
      <c r="AE12" s="105">
        <v>24</v>
      </c>
      <c r="AF12" s="105">
        <v>25</v>
      </c>
      <c r="AG12" s="105">
        <v>26</v>
      </c>
      <c r="AH12" s="105">
        <v>27</v>
      </c>
      <c r="AI12" s="105">
        <v>28</v>
      </c>
      <c r="AJ12" s="105">
        <v>29</v>
      </c>
      <c r="AK12" s="105">
        <v>30</v>
      </c>
      <c r="AL12" s="105">
        <v>31</v>
      </c>
      <c r="AM12" s="105">
        <v>32</v>
      </c>
      <c r="AN12" s="105">
        <v>33</v>
      </c>
      <c r="AO12" s="105">
        <v>34</v>
      </c>
      <c r="AP12" s="105">
        <v>35</v>
      </c>
      <c r="AQ12" s="105">
        <v>36</v>
      </c>
      <c r="AR12" s="105">
        <v>37</v>
      </c>
      <c r="AS12" s="105">
        <v>38</v>
      </c>
      <c r="AT12" s="105">
        <v>39</v>
      </c>
      <c r="AU12" s="105">
        <v>40</v>
      </c>
      <c r="AV12" s="106"/>
    </row>
    <row r="13" spans="7:50" customFormat="1" ht="18.75" x14ac:dyDescent="0.15">
      <c r="G13" s="103"/>
      <c r="H13" s="107" t="str">
        <f>[1]Справочники!H8</f>
        <v>А. Регулирующихся методом индексации, методом долгосрочной индексации или методом экономически обоснованных расходов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06"/>
      <c r="AX13" s="111"/>
    </row>
    <row r="14" spans="7:50" ht="22.5" x14ac:dyDescent="0.15">
      <c r="G14" s="67"/>
      <c r="H14" s="112" t="s">
        <v>20</v>
      </c>
      <c r="I14" s="113" t="s">
        <v>75</v>
      </c>
      <c r="J14" s="114"/>
      <c r="K14" s="114"/>
      <c r="L14" s="114"/>
      <c r="M14" s="114"/>
      <c r="N14" s="114"/>
      <c r="O14" s="115">
        <f>SUM(O15:O20)</f>
        <v>14795</v>
      </c>
      <c r="P14" s="115">
        <f t="shared" ref="P14:AT14" si="0">SUM(P15:P20)</f>
        <v>3653.0487800000001</v>
      </c>
      <c r="Q14" s="115">
        <f t="shared" si="0"/>
        <v>2835</v>
      </c>
      <c r="R14" s="115">
        <f t="shared" si="0"/>
        <v>341</v>
      </c>
      <c r="S14" s="115">
        <f t="shared" si="0"/>
        <v>2835</v>
      </c>
      <c r="T14" s="115">
        <f t="shared" si="0"/>
        <v>34.168779999999998</v>
      </c>
      <c r="U14" s="115">
        <f t="shared" si="0"/>
        <v>2835</v>
      </c>
      <c r="V14" s="115">
        <f t="shared" si="0"/>
        <v>34.168779999999998</v>
      </c>
      <c r="W14" s="115">
        <f t="shared" si="0"/>
        <v>2835</v>
      </c>
      <c r="X14" s="115">
        <f t="shared" si="0"/>
        <v>34.168779999999998</v>
      </c>
      <c r="Y14" s="115">
        <f t="shared" si="0"/>
        <v>1835</v>
      </c>
      <c r="Z14" s="115">
        <f t="shared" si="0"/>
        <v>34.168779999999998</v>
      </c>
      <c r="AA14" s="115">
        <f t="shared" si="0"/>
        <v>1000</v>
      </c>
      <c r="AB14" s="115">
        <f t="shared" si="0"/>
        <v>0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15">
        <f t="shared" si="0"/>
        <v>0</v>
      </c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6"/>
      <c r="AV14" s="117"/>
      <c r="AX14" s="118"/>
    </row>
    <row r="15" spans="7:50" ht="18.75" x14ac:dyDescent="0.15">
      <c r="G15" s="67"/>
      <c r="H15" s="119" t="s">
        <v>22</v>
      </c>
      <c r="I15" s="120" t="s">
        <v>76</v>
      </c>
      <c r="J15" s="121"/>
      <c r="K15" s="121"/>
      <c r="L15" s="121"/>
      <c r="M15" s="121"/>
      <c r="N15" s="121"/>
      <c r="O15" s="122">
        <f t="shared" ref="O15:AT15" si="1">SUMIF($AV$21:$AV$42,"=r_1_1",O$21:O$42)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22">
        <f t="shared" si="1"/>
        <v>0</v>
      </c>
      <c r="AP15" s="122">
        <f t="shared" si="1"/>
        <v>0</v>
      </c>
      <c r="AQ15" s="122">
        <f t="shared" si="1"/>
        <v>0</v>
      </c>
      <c r="AR15" s="122">
        <f t="shared" si="1"/>
        <v>0</v>
      </c>
      <c r="AS15" s="122">
        <f t="shared" si="1"/>
        <v>0</v>
      </c>
      <c r="AT15" s="122">
        <f t="shared" si="1"/>
        <v>0</v>
      </c>
      <c r="AU15" s="123"/>
      <c r="AV15" s="117"/>
      <c r="AX15" s="118"/>
    </row>
    <row r="16" spans="7:50" ht="22.5" x14ac:dyDescent="0.15">
      <c r="G16" s="67"/>
      <c r="H16" s="119" t="s">
        <v>37</v>
      </c>
      <c r="I16" s="120" t="s">
        <v>77</v>
      </c>
      <c r="J16" s="121"/>
      <c r="K16" s="121"/>
      <c r="L16" s="121"/>
      <c r="M16" s="121"/>
      <c r="N16" s="121"/>
      <c r="O16" s="122">
        <f t="shared" ref="O16:AT16" si="2">SUMIF($AV$21:$AV$42,"=r_1_2",O$21:O$42)</f>
        <v>14795</v>
      </c>
      <c r="P16" s="122">
        <f t="shared" si="2"/>
        <v>3653.0487800000001</v>
      </c>
      <c r="Q16" s="122">
        <f t="shared" si="2"/>
        <v>2835</v>
      </c>
      <c r="R16" s="122">
        <f t="shared" si="2"/>
        <v>341</v>
      </c>
      <c r="S16" s="122">
        <f t="shared" si="2"/>
        <v>2835</v>
      </c>
      <c r="T16" s="122">
        <f t="shared" si="2"/>
        <v>34.168779999999998</v>
      </c>
      <c r="U16" s="122">
        <f t="shared" si="2"/>
        <v>2835</v>
      </c>
      <c r="V16" s="122">
        <f t="shared" si="2"/>
        <v>34.168779999999998</v>
      </c>
      <c r="W16" s="122">
        <f t="shared" si="2"/>
        <v>2835</v>
      </c>
      <c r="X16" s="122">
        <f t="shared" si="2"/>
        <v>34.168779999999998</v>
      </c>
      <c r="Y16" s="122">
        <f t="shared" si="2"/>
        <v>1835</v>
      </c>
      <c r="Z16" s="122">
        <f t="shared" si="2"/>
        <v>34.168779999999998</v>
      </c>
      <c r="AA16" s="122">
        <f t="shared" si="2"/>
        <v>1000</v>
      </c>
      <c r="AB16" s="122">
        <f t="shared" si="2"/>
        <v>0</v>
      </c>
      <c r="AC16" s="122">
        <f t="shared" si="2"/>
        <v>0</v>
      </c>
      <c r="AD16" s="122">
        <f t="shared" si="2"/>
        <v>0</v>
      </c>
      <c r="AE16" s="122">
        <f t="shared" si="2"/>
        <v>0</v>
      </c>
      <c r="AF16" s="122">
        <f t="shared" si="2"/>
        <v>0</v>
      </c>
      <c r="AG16" s="122">
        <f t="shared" si="2"/>
        <v>0</v>
      </c>
      <c r="AH16" s="122">
        <f t="shared" si="2"/>
        <v>0</v>
      </c>
      <c r="AI16" s="122">
        <f t="shared" si="2"/>
        <v>0</v>
      </c>
      <c r="AJ16" s="122">
        <f t="shared" si="2"/>
        <v>0</v>
      </c>
      <c r="AK16" s="122">
        <f t="shared" si="2"/>
        <v>0</v>
      </c>
      <c r="AL16" s="122">
        <f t="shared" si="2"/>
        <v>0</v>
      </c>
      <c r="AM16" s="122">
        <f t="shared" si="2"/>
        <v>0</v>
      </c>
      <c r="AN16" s="122">
        <f t="shared" si="2"/>
        <v>0</v>
      </c>
      <c r="AO16" s="122">
        <f t="shared" si="2"/>
        <v>0</v>
      </c>
      <c r="AP16" s="122">
        <f t="shared" si="2"/>
        <v>0</v>
      </c>
      <c r="AQ16" s="122">
        <f t="shared" si="2"/>
        <v>0</v>
      </c>
      <c r="AR16" s="122">
        <f t="shared" si="2"/>
        <v>0</v>
      </c>
      <c r="AS16" s="122">
        <f t="shared" si="2"/>
        <v>0</v>
      </c>
      <c r="AT16" s="122">
        <f t="shared" si="2"/>
        <v>0</v>
      </c>
      <c r="AU16" s="123"/>
      <c r="AV16" s="117"/>
      <c r="AX16" s="118"/>
    </row>
    <row r="17" spans="1:52" ht="45" x14ac:dyDescent="0.15">
      <c r="G17" s="67"/>
      <c r="H17" s="119" t="s">
        <v>39</v>
      </c>
      <c r="I17" s="120" t="s">
        <v>78</v>
      </c>
      <c r="J17" s="121"/>
      <c r="K17" s="121"/>
      <c r="L17" s="121"/>
      <c r="M17" s="121"/>
      <c r="N17" s="121"/>
      <c r="O17" s="122">
        <f t="shared" ref="O17:AT17" si="3">SUMIF($AV$21:$AV$42,"=r_1_3",O$21:O$42)</f>
        <v>0</v>
      </c>
      <c r="P17" s="122">
        <f t="shared" si="3"/>
        <v>0</v>
      </c>
      <c r="Q17" s="122">
        <f t="shared" si="3"/>
        <v>0</v>
      </c>
      <c r="R17" s="122">
        <f t="shared" si="3"/>
        <v>0</v>
      </c>
      <c r="S17" s="122">
        <f t="shared" si="3"/>
        <v>0</v>
      </c>
      <c r="T17" s="122">
        <f t="shared" si="3"/>
        <v>0</v>
      </c>
      <c r="U17" s="122">
        <f t="shared" si="3"/>
        <v>0</v>
      </c>
      <c r="V17" s="122">
        <f t="shared" si="3"/>
        <v>0</v>
      </c>
      <c r="W17" s="122">
        <f t="shared" si="3"/>
        <v>0</v>
      </c>
      <c r="X17" s="122">
        <f t="shared" si="3"/>
        <v>0</v>
      </c>
      <c r="Y17" s="122">
        <f t="shared" si="3"/>
        <v>0</v>
      </c>
      <c r="Z17" s="122">
        <f t="shared" si="3"/>
        <v>0</v>
      </c>
      <c r="AA17" s="122">
        <f t="shared" si="3"/>
        <v>0</v>
      </c>
      <c r="AB17" s="122">
        <f t="shared" si="3"/>
        <v>0</v>
      </c>
      <c r="AC17" s="122">
        <f t="shared" si="3"/>
        <v>0</v>
      </c>
      <c r="AD17" s="122">
        <f t="shared" si="3"/>
        <v>0</v>
      </c>
      <c r="AE17" s="122">
        <f t="shared" si="3"/>
        <v>0</v>
      </c>
      <c r="AF17" s="122">
        <f t="shared" si="3"/>
        <v>0</v>
      </c>
      <c r="AG17" s="122">
        <f t="shared" si="3"/>
        <v>0</v>
      </c>
      <c r="AH17" s="122">
        <f t="shared" si="3"/>
        <v>0</v>
      </c>
      <c r="AI17" s="122">
        <f t="shared" si="3"/>
        <v>0</v>
      </c>
      <c r="AJ17" s="122">
        <f t="shared" si="3"/>
        <v>0</v>
      </c>
      <c r="AK17" s="122">
        <f t="shared" si="3"/>
        <v>0</v>
      </c>
      <c r="AL17" s="122">
        <f t="shared" si="3"/>
        <v>0</v>
      </c>
      <c r="AM17" s="122">
        <f t="shared" si="3"/>
        <v>0</v>
      </c>
      <c r="AN17" s="122">
        <f t="shared" si="3"/>
        <v>0</v>
      </c>
      <c r="AO17" s="122">
        <f t="shared" si="3"/>
        <v>0</v>
      </c>
      <c r="AP17" s="122">
        <f t="shared" si="3"/>
        <v>0</v>
      </c>
      <c r="AQ17" s="122">
        <f t="shared" si="3"/>
        <v>0</v>
      </c>
      <c r="AR17" s="122">
        <f t="shared" si="3"/>
        <v>0</v>
      </c>
      <c r="AS17" s="122">
        <f t="shared" si="3"/>
        <v>0</v>
      </c>
      <c r="AT17" s="122">
        <f t="shared" si="3"/>
        <v>0</v>
      </c>
      <c r="AU17" s="123"/>
      <c r="AV17" s="117"/>
      <c r="AX17" s="118"/>
    </row>
    <row r="18" spans="1:52" ht="22.5" x14ac:dyDescent="0.15">
      <c r="G18" s="67"/>
      <c r="H18" s="119" t="s">
        <v>41</v>
      </c>
      <c r="I18" s="120" t="s">
        <v>79</v>
      </c>
      <c r="J18" s="121"/>
      <c r="K18" s="121"/>
      <c r="L18" s="121"/>
      <c r="M18" s="121"/>
      <c r="N18" s="121"/>
      <c r="O18" s="122">
        <f t="shared" ref="O18:AT18" si="4">SUMIF($AV$21:$AV$42,"=r_1_4",O$21:O$42)</f>
        <v>0</v>
      </c>
      <c r="P18" s="122">
        <f t="shared" si="4"/>
        <v>0</v>
      </c>
      <c r="Q18" s="122">
        <f t="shared" si="4"/>
        <v>0</v>
      </c>
      <c r="R18" s="122">
        <f t="shared" si="4"/>
        <v>0</v>
      </c>
      <c r="S18" s="122">
        <f t="shared" si="4"/>
        <v>0</v>
      </c>
      <c r="T18" s="122">
        <f t="shared" si="4"/>
        <v>0</v>
      </c>
      <c r="U18" s="122">
        <f t="shared" si="4"/>
        <v>0</v>
      </c>
      <c r="V18" s="122">
        <f t="shared" si="4"/>
        <v>0</v>
      </c>
      <c r="W18" s="122">
        <f t="shared" si="4"/>
        <v>0</v>
      </c>
      <c r="X18" s="122">
        <f t="shared" si="4"/>
        <v>0</v>
      </c>
      <c r="Y18" s="122">
        <f t="shared" si="4"/>
        <v>0</v>
      </c>
      <c r="Z18" s="122">
        <f t="shared" si="4"/>
        <v>0</v>
      </c>
      <c r="AA18" s="122">
        <f t="shared" si="4"/>
        <v>0</v>
      </c>
      <c r="AB18" s="122">
        <f t="shared" si="4"/>
        <v>0</v>
      </c>
      <c r="AC18" s="122">
        <f t="shared" si="4"/>
        <v>0</v>
      </c>
      <c r="AD18" s="122">
        <f t="shared" si="4"/>
        <v>0</v>
      </c>
      <c r="AE18" s="122">
        <f t="shared" si="4"/>
        <v>0</v>
      </c>
      <c r="AF18" s="122">
        <f t="shared" si="4"/>
        <v>0</v>
      </c>
      <c r="AG18" s="122">
        <f t="shared" si="4"/>
        <v>0</v>
      </c>
      <c r="AH18" s="122">
        <f t="shared" si="4"/>
        <v>0</v>
      </c>
      <c r="AI18" s="122">
        <f t="shared" si="4"/>
        <v>0</v>
      </c>
      <c r="AJ18" s="122">
        <f t="shared" si="4"/>
        <v>0</v>
      </c>
      <c r="AK18" s="122">
        <f t="shared" si="4"/>
        <v>0</v>
      </c>
      <c r="AL18" s="122">
        <f t="shared" si="4"/>
        <v>0</v>
      </c>
      <c r="AM18" s="122">
        <f t="shared" si="4"/>
        <v>0</v>
      </c>
      <c r="AN18" s="122">
        <f t="shared" si="4"/>
        <v>0</v>
      </c>
      <c r="AO18" s="122">
        <f t="shared" si="4"/>
        <v>0</v>
      </c>
      <c r="AP18" s="122">
        <f t="shared" si="4"/>
        <v>0</v>
      </c>
      <c r="AQ18" s="122">
        <f t="shared" si="4"/>
        <v>0</v>
      </c>
      <c r="AR18" s="122">
        <f t="shared" si="4"/>
        <v>0</v>
      </c>
      <c r="AS18" s="122">
        <f t="shared" si="4"/>
        <v>0</v>
      </c>
      <c r="AT18" s="122">
        <f t="shared" si="4"/>
        <v>0</v>
      </c>
      <c r="AU18" s="123"/>
      <c r="AV18" s="117"/>
      <c r="AX18" s="118"/>
    </row>
    <row r="19" spans="1:52" ht="22.5" x14ac:dyDescent="0.15">
      <c r="G19" s="67"/>
      <c r="H19" s="119" t="s">
        <v>43</v>
      </c>
      <c r="I19" s="120" t="s">
        <v>80</v>
      </c>
      <c r="J19" s="121"/>
      <c r="K19" s="121"/>
      <c r="L19" s="121"/>
      <c r="M19" s="121"/>
      <c r="N19" s="121"/>
      <c r="O19" s="122">
        <f t="shared" ref="O19:AT19" si="5">SUMIF($AV$21:$AV$42,"=r_1_5",O$21:O$42)</f>
        <v>0</v>
      </c>
      <c r="P19" s="122">
        <f t="shared" si="5"/>
        <v>0</v>
      </c>
      <c r="Q19" s="122">
        <f t="shared" si="5"/>
        <v>0</v>
      </c>
      <c r="R19" s="122">
        <f t="shared" si="5"/>
        <v>0</v>
      </c>
      <c r="S19" s="122">
        <f t="shared" si="5"/>
        <v>0</v>
      </c>
      <c r="T19" s="122">
        <f t="shared" si="5"/>
        <v>0</v>
      </c>
      <c r="U19" s="122">
        <f t="shared" si="5"/>
        <v>0</v>
      </c>
      <c r="V19" s="122">
        <f t="shared" si="5"/>
        <v>0</v>
      </c>
      <c r="W19" s="122">
        <f t="shared" si="5"/>
        <v>0</v>
      </c>
      <c r="X19" s="122">
        <f t="shared" si="5"/>
        <v>0</v>
      </c>
      <c r="Y19" s="122">
        <f t="shared" si="5"/>
        <v>0</v>
      </c>
      <c r="Z19" s="122">
        <f t="shared" si="5"/>
        <v>0</v>
      </c>
      <c r="AA19" s="122">
        <f t="shared" si="5"/>
        <v>0</v>
      </c>
      <c r="AB19" s="122">
        <f t="shared" si="5"/>
        <v>0</v>
      </c>
      <c r="AC19" s="122">
        <f t="shared" si="5"/>
        <v>0</v>
      </c>
      <c r="AD19" s="122">
        <f t="shared" si="5"/>
        <v>0</v>
      </c>
      <c r="AE19" s="122">
        <f t="shared" si="5"/>
        <v>0</v>
      </c>
      <c r="AF19" s="122">
        <f t="shared" si="5"/>
        <v>0</v>
      </c>
      <c r="AG19" s="122">
        <f t="shared" si="5"/>
        <v>0</v>
      </c>
      <c r="AH19" s="122">
        <f t="shared" si="5"/>
        <v>0</v>
      </c>
      <c r="AI19" s="122">
        <f t="shared" si="5"/>
        <v>0</v>
      </c>
      <c r="AJ19" s="122">
        <f t="shared" si="5"/>
        <v>0</v>
      </c>
      <c r="AK19" s="122">
        <f t="shared" si="5"/>
        <v>0</v>
      </c>
      <c r="AL19" s="122">
        <f t="shared" si="5"/>
        <v>0</v>
      </c>
      <c r="AM19" s="122">
        <f t="shared" si="5"/>
        <v>0</v>
      </c>
      <c r="AN19" s="122">
        <f t="shared" si="5"/>
        <v>0</v>
      </c>
      <c r="AO19" s="122">
        <f t="shared" si="5"/>
        <v>0</v>
      </c>
      <c r="AP19" s="122">
        <f t="shared" si="5"/>
        <v>0</v>
      </c>
      <c r="AQ19" s="122">
        <f t="shared" si="5"/>
        <v>0</v>
      </c>
      <c r="AR19" s="122">
        <f t="shared" si="5"/>
        <v>0</v>
      </c>
      <c r="AS19" s="122">
        <f t="shared" si="5"/>
        <v>0</v>
      </c>
      <c r="AT19" s="122">
        <f t="shared" si="5"/>
        <v>0</v>
      </c>
      <c r="AU19" s="123"/>
      <c r="AV19" s="117"/>
      <c r="AX19" s="118"/>
    </row>
    <row r="20" spans="1:52" ht="18.75" x14ac:dyDescent="0.15">
      <c r="G20" s="67"/>
      <c r="H20" s="119" t="s">
        <v>45</v>
      </c>
      <c r="I20" s="120" t="s">
        <v>81</v>
      </c>
      <c r="J20" s="121"/>
      <c r="K20" s="121"/>
      <c r="L20" s="121"/>
      <c r="M20" s="121"/>
      <c r="N20" s="121"/>
      <c r="O20" s="122">
        <f t="shared" ref="O20:AT20" si="6">SUMIF($AV$21:$AV$42,"=r_1_6",O$21:O$42)</f>
        <v>0</v>
      </c>
      <c r="P20" s="122">
        <f t="shared" si="6"/>
        <v>0</v>
      </c>
      <c r="Q20" s="122">
        <f t="shared" si="6"/>
        <v>0</v>
      </c>
      <c r="R20" s="122">
        <f t="shared" si="6"/>
        <v>0</v>
      </c>
      <c r="S20" s="122">
        <f t="shared" si="6"/>
        <v>0</v>
      </c>
      <c r="T20" s="122">
        <f t="shared" si="6"/>
        <v>0</v>
      </c>
      <c r="U20" s="122">
        <f t="shared" si="6"/>
        <v>0</v>
      </c>
      <c r="V20" s="122">
        <f t="shared" si="6"/>
        <v>0</v>
      </c>
      <c r="W20" s="122">
        <f t="shared" si="6"/>
        <v>0</v>
      </c>
      <c r="X20" s="122">
        <f t="shared" si="6"/>
        <v>0</v>
      </c>
      <c r="Y20" s="122">
        <f t="shared" si="6"/>
        <v>0</v>
      </c>
      <c r="Z20" s="122">
        <f t="shared" si="6"/>
        <v>0</v>
      </c>
      <c r="AA20" s="122">
        <f t="shared" si="6"/>
        <v>0</v>
      </c>
      <c r="AB20" s="122">
        <f t="shared" si="6"/>
        <v>0</v>
      </c>
      <c r="AC20" s="122">
        <f t="shared" si="6"/>
        <v>0</v>
      </c>
      <c r="AD20" s="122">
        <f t="shared" si="6"/>
        <v>0</v>
      </c>
      <c r="AE20" s="122">
        <f t="shared" si="6"/>
        <v>0</v>
      </c>
      <c r="AF20" s="122">
        <f t="shared" si="6"/>
        <v>0</v>
      </c>
      <c r="AG20" s="122">
        <f t="shared" si="6"/>
        <v>0</v>
      </c>
      <c r="AH20" s="122">
        <f t="shared" si="6"/>
        <v>0</v>
      </c>
      <c r="AI20" s="122">
        <f t="shared" si="6"/>
        <v>0</v>
      </c>
      <c r="AJ20" s="122">
        <f t="shared" si="6"/>
        <v>0</v>
      </c>
      <c r="AK20" s="122">
        <f t="shared" si="6"/>
        <v>0</v>
      </c>
      <c r="AL20" s="122">
        <f t="shared" si="6"/>
        <v>0</v>
      </c>
      <c r="AM20" s="122">
        <f t="shared" si="6"/>
        <v>0</v>
      </c>
      <c r="AN20" s="122">
        <f t="shared" si="6"/>
        <v>0</v>
      </c>
      <c r="AO20" s="122">
        <f t="shared" si="6"/>
        <v>0</v>
      </c>
      <c r="AP20" s="122">
        <f t="shared" si="6"/>
        <v>0</v>
      </c>
      <c r="AQ20" s="122">
        <f t="shared" si="6"/>
        <v>0</v>
      </c>
      <c r="AR20" s="122">
        <f t="shared" si="6"/>
        <v>0</v>
      </c>
      <c r="AS20" s="122">
        <f t="shared" si="6"/>
        <v>0</v>
      </c>
      <c r="AT20" s="122">
        <f t="shared" si="6"/>
        <v>0</v>
      </c>
      <c r="AU20" s="123"/>
      <c r="AV20" s="117"/>
      <c r="AX20" s="118"/>
    </row>
    <row r="21" spans="1:52" hidden="1" x14ac:dyDescent="0.15">
      <c r="G21" s="67"/>
      <c r="H21" s="124"/>
      <c r="I21" s="125"/>
      <c r="J21" s="126"/>
      <c r="K21" s="126"/>
      <c r="L21" s="126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  <c r="AV21" s="117"/>
    </row>
    <row r="22" spans="1:52" customFormat="1" ht="18.75" x14ac:dyDescent="0.15">
      <c r="A22" s="129"/>
      <c r="B22" s="130"/>
      <c r="G22" s="131"/>
      <c r="H22" s="132" t="str">
        <f>IF([1]Справочники!I11&lt;&gt;"",[1]Справочники!I11,"Не определено")</f>
        <v>МУП "Шушенские ТЭС"</v>
      </c>
      <c r="I22" s="13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5"/>
      <c r="AZ22" s="118"/>
    </row>
    <row r="23" spans="1:52" ht="18.75" x14ac:dyDescent="0.15">
      <c r="A23" s="129"/>
      <c r="B23" s="130"/>
      <c r="G23" s="67"/>
      <c r="H23" s="119" t="s">
        <v>22</v>
      </c>
      <c r="I23" s="120" t="s">
        <v>76</v>
      </c>
      <c r="J23" s="121"/>
      <c r="K23" s="121"/>
      <c r="L23" s="121"/>
      <c r="M23" s="121"/>
      <c r="N23" s="121"/>
      <c r="O23" s="122">
        <f t="shared" ref="O23:AT23" si="7">SUM(O24:O25)</f>
        <v>0</v>
      </c>
      <c r="P23" s="122">
        <f t="shared" si="7"/>
        <v>0</v>
      </c>
      <c r="Q23" s="122">
        <f t="shared" si="7"/>
        <v>0</v>
      </c>
      <c r="R23" s="122">
        <f t="shared" si="7"/>
        <v>0</v>
      </c>
      <c r="S23" s="122">
        <f t="shared" si="7"/>
        <v>0</v>
      </c>
      <c r="T23" s="122">
        <f t="shared" si="7"/>
        <v>0</v>
      </c>
      <c r="U23" s="122">
        <f t="shared" si="7"/>
        <v>0</v>
      </c>
      <c r="V23" s="122">
        <f t="shared" si="7"/>
        <v>0</v>
      </c>
      <c r="W23" s="122">
        <f t="shared" si="7"/>
        <v>0</v>
      </c>
      <c r="X23" s="122">
        <f t="shared" si="7"/>
        <v>0</v>
      </c>
      <c r="Y23" s="122">
        <f t="shared" si="7"/>
        <v>0</v>
      </c>
      <c r="Z23" s="122">
        <f t="shared" si="7"/>
        <v>0</v>
      </c>
      <c r="AA23" s="122">
        <f t="shared" si="7"/>
        <v>0</v>
      </c>
      <c r="AB23" s="122">
        <f t="shared" si="7"/>
        <v>0</v>
      </c>
      <c r="AC23" s="122">
        <f t="shared" si="7"/>
        <v>0</v>
      </c>
      <c r="AD23" s="122">
        <f t="shared" si="7"/>
        <v>0</v>
      </c>
      <c r="AE23" s="122">
        <f t="shared" si="7"/>
        <v>0</v>
      </c>
      <c r="AF23" s="122">
        <f t="shared" si="7"/>
        <v>0</v>
      </c>
      <c r="AG23" s="122">
        <f t="shared" si="7"/>
        <v>0</v>
      </c>
      <c r="AH23" s="122">
        <f t="shared" si="7"/>
        <v>0</v>
      </c>
      <c r="AI23" s="122">
        <f t="shared" si="7"/>
        <v>0</v>
      </c>
      <c r="AJ23" s="122">
        <f t="shared" si="7"/>
        <v>0</v>
      </c>
      <c r="AK23" s="122">
        <f t="shared" si="7"/>
        <v>0</v>
      </c>
      <c r="AL23" s="122">
        <f t="shared" si="7"/>
        <v>0</v>
      </c>
      <c r="AM23" s="122">
        <f t="shared" si="7"/>
        <v>0</v>
      </c>
      <c r="AN23" s="122">
        <f t="shared" si="7"/>
        <v>0</v>
      </c>
      <c r="AO23" s="122">
        <f t="shared" si="7"/>
        <v>0</v>
      </c>
      <c r="AP23" s="122">
        <f t="shared" si="7"/>
        <v>0</v>
      </c>
      <c r="AQ23" s="122">
        <f t="shared" si="7"/>
        <v>0</v>
      </c>
      <c r="AR23" s="122">
        <f t="shared" si="7"/>
        <v>0</v>
      </c>
      <c r="AS23" s="122">
        <f t="shared" si="7"/>
        <v>0</v>
      </c>
      <c r="AT23" s="122">
        <f t="shared" si="7"/>
        <v>0</v>
      </c>
      <c r="AU23" s="136"/>
      <c r="AV23" s="137" t="s">
        <v>82</v>
      </c>
      <c r="AW23" s="137" t="s">
        <v>82</v>
      </c>
      <c r="AZ23" s="118"/>
    </row>
    <row r="24" spans="1:52" ht="15" hidden="1" customHeight="1" x14ac:dyDescent="0.15">
      <c r="A24" s="129"/>
      <c r="B24" s="130"/>
      <c r="E24" s="138"/>
      <c r="G24" s="67"/>
      <c r="H24" s="139" t="s">
        <v>83</v>
      </c>
      <c r="I24" s="125"/>
      <c r="J24" s="126"/>
      <c r="K24" s="126"/>
      <c r="L24" s="126"/>
      <c r="M24" s="126"/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</row>
    <row r="25" spans="1:52" ht="18.75" x14ac:dyDescent="0.15">
      <c r="A25" s="129"/>
      <c r="B25" s="130"/>
      <c r="E25" s="138"/>
      <c r="G25" s="67"/>
      <c r="H25" s="140" t="s">
        <v>84</v>
      </c>
      <c r="I25" s="140"/>
      <c r="J25" s="141"/>
      <c r="K25" s="141"/>
      <c r="L25" s="126"/>
      <c r="M25" s="126"/>
      <c r="N25" s="126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42"/>
      <c r="AZ25" s="118"/>
    </row>
    <row r="26" spans="1:52" ht="22.5" x14ac:dyDescent="0.15">
      <c r="A26" s="129"/>
      <c r="B26" s="130"/>
      <c r="G26" s="67"/>
      <c r="H26" s="119" t="s">
        <v>37</v>
      </c>
      <c r="I26" s="120" t="s">
        <v>77</v>
      </c>
      <c r="J26" s="121"/>
      <c r="K26" s="121"/>
      <c r="L26" s="121"/>
      <c r="M26" s="121"/>
      <c r="N26" s="121"/>
      <c r="O26" s="122">
        <f t="shared" ref="O26:AT26" si="8">SUM(O27:O29)</f>
        <v>14795</v>
      </c>
      <c r="P26" s="122">
        <f t="shared" si="8"/>
        <v>3653.0487800000001</v>
      </c>
      <c r="Q26" s="122">
        <f t="shared" si="8"/>
        <v>2835</v>
      </c>
      <c r="R26" s="122">
        <f t="shared" si="8"/>
        <v>341</v>
      </c>
      <c r="S26" s="122">
        <f t="shared" si="8"/>
        <v>2835</v>
      </c>
      <c r="T26" s="122">
        <f t="shared" si="8"/>
        <v>34.168779999999998</v>
      </c>
      <c r="U26" s="122">
        <f t="shared" si="8"/>
        <v>2835</v>
      </c>
      <c r="V26" s="122">
        <f t="shared" si="8"/>
        <v>34.168779999999998</v>
      </c>
      <c r="W26" s="122">
        <f t="shared" si="8"/>
        <v>2835</v>
      </c>
      <c r="X26" s="122">
        <f t="shared" si="8"/>
        <v>34.168779999999998</v>
      </c>
      <c r="Y26" s="122">
        <f t="shared" si="8"/>
        <v>1835</v>
      </c>
      <c r="Z26" s="122">
        <f t="shared" si="8"/>
        <v>34.168779999999998</v>
      </c>
      <c r="AA26" s="122">
        <f t="shared" si="8"/>
        <v>1000</v>
      </c>
      <c r="AB26" s="122">
        <f t="shared" si="8"/>
        <v>0</v>
      </c>
      <c r="AC26" s="122">
        <f t="shared" si="8"/>
        <v>0</v>
      </c>
      <c r="AD26" s="122">
        <f t="shared" si="8"/>
        <v>0</v>
      </c>
      <c r="AE26" s="122">
        <f t="shared" si="8"/>
        <v>0</v>
      </c>
      <c r="AF26" s="122">
        <f t="shared" si="8"/>
        <v>0</v>
      </c>
      <c r="AG26" s="122">
        <f t="shared" si="8"/>
        <v>0</v>
      </c>
      <c r="AH26" s="122">
        <f t="shared" si="8"/>
        <v>0</v>
      </c>
      <c r="AI26" s="122">
        <f t="shared" si="8"/>
        <v>0</v>
      </c>
      <c r="AJ26" s="122">
        <f t="shared" si="8"/>
        <v>0</v>
      </c>
      <c r="AK26" s="122">
        <f t="shared" si="8"/>
        <v>0</v>
      </c>
      <c r="AL26" s="122">
        <f t="shared" si="8"/>
        <v>0</v>
      </c>
      <c r="AM26" s="122">
        <f t="shared" si="8"/>
        <v>0</v>
      </c>
      <c r="AN26" s="122">
        <f t="shared" si="8"/>
        <v>0</v>
      </c>
      <c r="AO26" s="122">
        <f t="shared" si="8"/>
        <v>0</v>
      </c>
      <c r="AP26" s="122">
        <f t="shared" si="8"/>
        <v>0</v>
      </c>
      <c r="AQ26" s="122">
        <f t="shared" si="8"/>
        <v>0</v>
      </c>
      <c r="AR26" s="122">
        <f t="shared" si="8"/>
        <v>0</v>
      </c>
      <c r="AS26" s="122">
        <f t="shared" si="8"/>
        <v>0</v>
      </c>
      <c r="AT26" s="122">
        <f t="shared" si="8"/>
        <v>0</v>
      </c>
      <c r="AU26" s="136"/>
      <c r="AV26" s="137" t="s">
        <v>85</v>
      </c>
      <c r="AW26" s="137" t="s">
        <v>85</v>
      </c>
      <c r="AZ26" s="118"/>
    </row>
    <row r="27" spans="1:52" ht="15" hidden="1" customHeight="1" x14ac:dyDescent="0.15">
      <c r="A27" s="129"/>
      <c r="B27" s="130"/>
      <c r="E27" s="138"/>
      <c r="G27" s="67"/>
      <c r="H27" s="143" t="s">
        <v>86</v>
      </c>
      <c r="I27" s="144"/>
      <c r="J27" s="145"/>
      <c r="K27" s="145"/>
      <c r="L27" s="145"/>
      <c r="M27" s="145"/>
      <c r="N27" s="145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7"/>
    </row>
    <row r="28" spans="1:52" ht="45" x14ac:dyDescent="0.15">
      <c r="B28" s="130"/>
      <c r="F28" s="67"/>
      <c r="G28" s="148" t="s">
        <v>87</v>
      </c>
      <c r="H28" s="119" t="s">
        <v>88</v>
      </c>
      <c r="I28" s="149" t="s">
        <v>89</v>
      </c>
      <c r="J28" s="150">
        <v>2021</v>
      </c>
      <c r="K28" s="150">
        <v>2025</v>
      </c>
      <c r="L28" s="151" t="s">
        <v>90</v>
      </c>
      <c r="M28" s="151" t="s">
        <v>91</v>
      </c>
      <c r="N28" s="151" t="s">
        <v>92</v>
      </c>
      <c r="O28" s="152">
        <v>14795</v>
      </c>
      <c r="P28" s="152">
        <f>3618.88+Z28</f>
        <v>3653.0487800000001</v>
      </c>
      <c r="Q28" s="152">
        <v>2835</v>
      </c>
      <c r="R28" s="152">
        <v>341</v>
      </c>
      <c r="S28" s="152">
        <v>2835</v>
      </c>
      <c r="T28" s="153">
        <f>V28</f>
        <v>34.168779999999998</v>
      </c>
      <c r="U28" s="153">
        <f>AI28+AK28+AM28+AO28+AQ28+AS28+W28</f>
        <v>2835</v>
      </c>
      <c r="V28" s="153">
        <f>AJ28+AL28+AN28+AP28+AR28+AT28+X28</f>
        <v>34.168779999999998</v>
      </c>
      <c r="W28" s="153">
        <f>Y28+AA28+AC28+AE28+AG28</f>
        <v>2835</v>
      </c>
      <c r="X28" s="153">
        <f>Z28+AB28+AD28+AF28+AH28</f>
        <v>34.168779999999998</v>
      </c>
      <c r="Y28" s="152">
        <v>1835</v>
      </c>
      <c r="Z28" s="152">
        <v>34.168779999999998</v>
      </c>
      <c r="AA28" s="152">
        <v>1000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152">
        <v>0</v>
      </c>
      <c r="AM28" s="152">
        <v>0</v>
      </c>
      <c r="AN28" s="152">
        <v>0</v>
      </c>
      <c r="AO28" s="152">
        <v>0</v>
      </c>
      <c r="AP28" s="152">
        <v>0</v>
      </c>
      <c r="AQ28" s="152">
        <v>0</v>
      </c>
      <c r="AR28" s="152">
        <v>0</v>
      </c>
      <c r="AS28" s="152">
        <v>0</v>
      </c>
      <c r="AT28" s="152">
        <v>0</v>
      </c>
      <c r="AU28" s="154"/>
      <c r="AZ28" s="118"/>
    </row>
    <row r="29" spans="1:52" ht="18.75" x14ac:dyDescent="0.15">
      <c r="A29" s="129"/>
      <c r="B29" s="130"/>
      <c r="E29" s="138"/>
      <c r="G29" s="67"/>
      <c r="H29" s="140" t="s">
        <v>84</v>
      </c>
      <c r="I29" s="140"/>
      <c r="J29" s="141"/>
      <c r="K29" s="141"/>
      <c r="L29" s="126"/>
      <c r="M29" s="126"/>
      <c r="N29" s="126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42"/>
      <c r="AZ29" s="118"/>
    </row>
    <row r="30" spans="1:52" ht="45" x14ac:dyDescent="0.15">
      <c r="A30" s="129"/>
      <c r="B30" s="130"/>
      <c r="G30" s="67"/>
      <c r="H30" s="119" t="s">
        <v>39</v>
      </c>
      <c r="I30" s="120" t="s">
        <v>78</v>
      </c>
      <c r="J30" s="121"/>
      <c r="K30" s="121"/>
      <c r="L30" s="121"/>
      <c r="M30" s="121"/>
      <c r="N30" s="121"/>
      <c r="O30" s="122">
        <f t="shared" ref="O30:AT30" si="9">SUM(O31:O32)</f>
        <v>0</v>
      </c>
      <c r="P30" s="122">
        <f t="shared" si="9"/>
        <v>0</v>
      </c>
      <c r="Q30" s="122">
        <f t="shared" si="9"/>
        <v>0</v>
      </c>
      <c r="R30" s="122">
        <f t="shared" si="9"/>
        <v>0</v>
      </c>
      <c r="S30" s="122">
        <f t="shared" si="9"/>
        <v>0</v>
      </c>
      <c r="T30" s="122">
        <f t="shared" si="9"/>
        <v>0</v>
      </c>
      <c r="U30" s="122">
        <f t="shared" si="9"/>
        <v>0</v>
      </c>
      <c r="V30" s="122">
        <f t="shared" si="9"/>
        <v>0</v>
      </c>
      <c r="W30" s="122">
        <f t="shared" si="9"/>
        <v>0</v>
      </c>
      <c r="X30" s="122">
        <f t="shared" si="9"/>
        <v>0</v>
      </c>
      <c r="Y30" s="122">
        <f t="shared" si="9"/>
        <v>0</v>
      </c>
      <c r="Z30" s="122">
        <f t="shared" si="9"/>
        <v>0</v>
      </c>
      <c r="AA30" s="122">
        <f t="shared" si="9"/>
        <v>0</v>
      </c>
      <c r="AB30" s="122">
        <f t="shared" si="9"/>
        <v>0</v>
      </c>
      <c r="AC30" s="122">
        <f t="shared" si="9"/>
        <v>0</v>
      </c>
      <c r="AD30" s="122">
        <f t="shared" si="9"/>
        <v>0</v>
      </c>
      <c r="AE30" s="122">
        <f t="shared" si="9"/>
        <v>0</v>
      </c>
      <c r="AF30" s="122">
        <f t="shared" si="9"/>
        <v>0</v>
      </c>
      <c r="AG30" s="122">
        <f t="shared" si="9"/>
        <v>0</v>
      </c>
      <c r="AH30" s="122">
        <f t="shared" si="9"/>
        <v>0</v>
      </c>
      <c r="AI30" s="122">
        <f t="shared" si="9"/>
        <v>0</v>
      </c>
      <c r="AJ30" s="122">
        <f t="shared" si="9"/>
        <v>0</v>
      </c>
      <c r="AK30" s="122">
        <f t="shared" si="9"/>
        <v>0</v>
      </c>
      <c r="AL30" s="122">
        <f t="shared" si="9"/>
        <v>0</v>
      </c>
      <c r="AM30" s="122">
        <f t="shared" si="9"/>
        <v>0</v>
      </c>
      <c r="AN30" s="122">
        <f t="shared" si="9"/>
        <v>0</v>
      </c>
      <c r="AO30" s="122">
        <f t="shared" si="9"/>
        <v>0</v>
      </c>
      <c r="AP30" s="122">
        <f t="shared" si="9"/>
        <v>0</v>
      </c>
      <c r="AQ30" s="122">
        <f t="shared" si="9"/>
        <v>0</v>
      </c>
      <c r="AR30" s="122">
        <f t="shared" si="9"/>
        <v>0</v>
      </c>
      <c r="AS30" s="122">
        <f t="shared" si="9"/>
        <v>0</v>
      </c>
      <c r="AT30" s="122">
        <f t="shared" si="9"/>
        <v>0</v>
      </c>
      <c r="AU30" s="136"/>
      <c r="AV30" s="137" t="s">
        <v>93</v>
      </c>
      <c r="AW30" s="137" t="s">
        <v>93</v>
      </c>
      <c r="AZ30" s="118"/>
    </row>
    <row r="31" spans="1:52" ht="15" hidden="1" customHeight="1" x14ac:dyDescent="0.15">
      <c r="A31" s="129"/>
      <c r="B31" s="130"/>
      <c r="E31" s="138"/>
      <c r="G31" s="67"/>
      <c r="H31" s="143" t="s">
        <v>94</v>
      </c>
      <c r="I31" s="144"/>
      <c r="J31" s="145"/>
      <c r="K31" s="145"/>
      <c r="L31" s="145"/>
      <c r="M31" s="145"/>
      <c r="N31" s="145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7"/>
    </row>
    <row r="32" spans="1:52" ht="18.75" x14ac:dyDescent="0.15">
      <c r="A32" s="129"/>
      <c r="B32" s="130"/>
      <c r="E32" s="138"/>
      <c r="G32" s="67"/>
      <c r="H32" s="140" t="s">
        <v>84</v>
      </c>
      <c r="I32" s="140"/>
      <c r="J32" s="141"/>
      <c r="K32" s="141"/>
      <c r="L32" s="126"/>
      <c r="M32" s="126"/>
      <c r="N32" s="126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42"/>
      <c r="AZ32" s="118"/>
    </row>
    <row r="33" spans="1:52" ht="22.5" x14ac:dyDescent="0.15">
      <c r="A33" s="129"/>
      <c r="B33" s="130"/>
      <c r="G33" s="67"/>
      <c r="H33" s="119" t="s">
        <v>41</v>
      </c>
      <c r="I33" s="120" t="s">
        <v>79</v>
      </c>
      <c r="J33" s="121"/>
      <c r="K33" s="121"/>
      <c r="L33" s="121"/>
      <c r="M33" s="121"/>
      <c r="N33" s="121"/>
      <c r="O33" s="122">
        <f t="shared" ref="O33:Y33" si="10">SUM(O34:O35)</f>
        <v>0</v>
      </c>
      <c r="P33" s="122">
        <f t="shared" si="10"/>
        <v>0</v>
      </c>
      <c r="Q33" s="122">
        <f t="shared" si="10"/>
        <v>0</v>
      </c>
      <c r="R33" s="122">
        <f t="shared" si="10"/>
        <v>0</v>
      </c>
      <c r="S33" s="122">
        <f t="shared" si="10"/>
        <v>0</v>
      </c>
      <c r="T33" s="122">
        <f t="shared" si="10"/>
        <v>0</v>
      </c>
      <c r="U33" s="122">
        <f t="shared" si="10"/>
        <v>0</v>
      </c>
      <c r="V33" s="122">
        <f t="shared" si="10"/>
        <v>0</v>
      </c>
      <c r="W33" s="122">
        <f t="shared" si="10"/>
        <v>0</v>
      </c>
      <c r="X33" s="122">
        <f t="shared" si="10"/>
        <v>0</v>
      </c>
      <c r="Y33" s="122">
        <f t="shared" si="10"/>
        <v>0</v>
      </c>
      <c r="Z33" s="122">
        <f t="shared" ref="Z33:AT33" si="11">SUM(Z34:Z35)</f>
        <v>0</v>
      </c>
      <c r="AA33" s="122">
        <f t="shared" si="11"/>
        <v>0</v>
      </c>
      <c r="AB33" s="122">
        <f t="shared" si="11"/>
        <v>0</v>
      </c>
      <c r="AC33" s="122">
        <f t="shared" si="11"/>
        <v>0</v>
      </c>
      <c r="AD33" s="122">
        <f t="shared" si="11"/>
        <v>0</v>
      </c>
      <c r="AE33" s="122">
        <f t="shared" si="11"/>
        <v>0</v>
      </c>
      <c r="AF33" s="122">
        <f t="shared" si="11"/>
        <v>0</v>
      </c>
      <c r="AG33" s="122">
        <f t="shared" si="11"/>
        <v>0</v>
      </c>
      <c r="AH33" s="122">
        <f t="shared" si="11"/>
        <v>0</v>
      </c>
      <c r="AI33" s="122">
        <f t="shared" si="11"/>
        <v>0</v>
      </c>
      <c r="AJ33" s="122">
        <f t="shared" si="11"/>
        <v>0</v>
      </c>
      <c r="AK33" s="122">
        <f t="shared" si="11"/>
        <v>0</v>
      </c>
      <c r="AL33" s="122">
        <f t="shared" si="11"/>
        <v>0</v>
      </c>
      <c r="AM33" s="122">
        <f t="shared" si="11"/>
        <v>0</v>
      </c>
      <c r="AN33" s="122">
        <f t="shared" si="11"/>
        <v>0</v>
      </c>
      <c r="AO33" s="122">
        <f t="shared" si="11"/>
        <v>0</v>
      </c>
      <c r="AP33" s="122">
        <f t="shared" si="11"/>
        <v>0</v>
      </c>
      <c r="AQ33" s="122">
        <f t="shared" si="11"/>
        <v>0</v>
      </c>
      <c r="AR33" s="122">
        <f t="shared" si="11"/>
        <v>0</v>
      </c>
      <c r="AS33" s="122">
        <f t="shared" si="11"/>
        <v>0</v>
      </c>
      <c r="AT33" s="122">
        <f t="shared" si="11"/>
        <v>0</v>
      </c>
      <c r="AU33" s="136"/>
      <c r="AV33" s="137" t="s">
        <v>95</v>
      </c>
      <c r="AW33" s="137" t="s">
        <v>95</v>
      </c>
      <c r="AZ33" s="118"/>
    </row>
    <row r="34" spans="1:52" ht="15" hidden="1" customHeight="1" x14ac:dyDescent="0.15">
      <c r="A34" s="129"/>
      <c r="B34" s="130"/>
      <c r="E34" s="138"/>
      <c r="G34" s="67"/>
      <c r="H34" s="143" t="s">
        <v>96</v>
      </c>
      <c r="I34" s="144"/>
      <c r="J34" s="145"/>
      <c r="K34" s="145"/>
      <c r="L34" s="145"/>
      <c r="M34" s="145"/>
      <c r="N34" s="145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7"/>
    </row>
    <row r="35" spans="1:52" ht="18.75" x14ac:dyDescent="0.15">
      <c r="A35" s="129"/>
      <c r="B35" s="130"/>
      <c r="E35" s="138"/>
      <c r="G35" s="67"/>
      <c r="H35" s="140" t="s">
        <v>84</v>
      </c>
      <c r="I35" s="140"/>
      <c r="J35" s="155"/>
      <c r="K35" s="155"/>
      <c r="L35" s="156"/>
      <c r="M35" s="156"/>
      <c r="N35" s="156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8"/>
      <c r="AB35" s="117"/>
      <c r="AZ35" s="118"/>
    </row>
    <row r="36" spans="1:52" ht="22.5" x14ac:dyDescent="0.15">
      <c r="A36" s="129"/>
      <c r="B36" s="130"/>
      <c r="G36" s="67"/>
      <c r="H36" s="159" t="s">
        <v>43</v>
      </c>
      <c r="I36" s="120" t="s">
        <v>80</v>
      </c>
      <c r="J36" s="121"/>
      <c r="K36" s="121"/>
      <c r="L36" s="121"/>
      <c r="M36" s="121"/>
      <c r="N36" s="121"/>
      <c r="O36" s="122">
        <f t="shared" ref="O36:Y36" si="12">SUM(O37:O38)</f>
        <v>0</v>
      </c>
      <c r="P36" s="122">
        <f t="shared" si="12"/>
        <v>0</v>
      </c>
      <c r="Q36" s="122">
        <f t="shared" si="12"/>
        <v>0</v>
      </c>
      <c r="R36" s="122">
        <f t="shared" si="12"/>
        <v>0</v>
      </c>
      <c r="S36" s="122">
        <f t="shared" si="12"/>
        <v>0</v>
      </c>
      <c r="T36" s="122">
        <f t="shared" si="12"/>
        <v>0</v>
      </c>
      <c r="U36" s="122">
        <f t="shared" si="12"/>
        <v>0</v>
      </c>
      <c r="V36" s="122">
        <f t="shared" si="12"/>
        <v>0</v>
      </c>
      <c r="W36" s="122">
        <f t="shared" si="12"/>
        <v>0</v>
      </c>
      <c r="X36" s="122">
        <f t="shared" si="12"/>
        <v>0</v>
      </c>
      <c r="Y36" s="122">
        <f t="shared" si="12"/>
        <v>0</v>
      </c>
      <c r="Z36" s="122">
        <f t="shared" ref="Z36:AT36" si="13">SUM(Z37:Z38)</f>
        <v>0</v>
      </c>
      <c r="AA36" s="122">
        <f t="shared" si="13"/>
        <v>0</v>
      </c>
      <c r="AB36" s="122">
        <f t="shared" si="13"/>
        <v>0</v>
      </c>
      <c r="AC36" s="122">
        <f t="shared" si="13"/>
        <v>0</v>
      </c>
      <c r="AD36" s="122">
        <f t="shared" si="13"/>
        <v>0</v>
      </c>
      <c r="AE36" s="122">
        <f t="shared" si="13"/>
        <v>0</v>
      </c>
      <c r="AF36" s="122">
        <f t="shared" si="13"/>
        <v>0</v>
      </c>
      <c r="AG36" s="122">
        <f t="shared" si="13"/>
        <v>0</v>
      </c>
      <c r="AH36" s="122">
        <f t="shared" si="13"/>
        <v>0</v>
      </c>
      <c r="AI36" s="122">
        <f t="shared" si="13"/>
        <v>0</v>
      </c>
      <c r="AJ36" s="122">
        <f t="shared" si="13"/>
        <v>0</v>
      </c>
      <c r="AK36" s="122">
        <f t="shared" si="13"/>
        <v>0</v>
      </c>
      <c r="AL36" s="122">
        <f t="shared" si="13"/>
        <v>0</v>
      </c>
      <c r="AM36" s="122">
        <f t="shared" si="13"/>
        <v>0</v>
      </c>
      <c r="AN36" s="122">
        <f t="shared" si="13"/>
        <v>0</v>
      </c>
      <c r="AO36" s="122">
        <f t="shared" si="13"/>
        <v>0</v>
      </c>
      <c r="AP36" s="122">
        <f t="shared" si="13"/>
        <v>0</v>
      </c>
      <c r="AQ36" s="122">
        <f t="shared" si="13"/>
        <v>0</v>
      </c>
      <c r="AR36" s="122">
        <f t="shared" si="13"/>
        <v>0</v>
      </c>
      <c r="AS36" s="122">
        <f t="shared" si="13"/>
        <v>0</v>
      </c>
      <c r="AT36" s="122">
        <f t="shared" si="13"/>
        <v>0</v>
      </c>
      <c r="AU36" s="136"/>
      <c r="AV36" s="137" t="s">
        <v>97</v>
      </c>
      <c r="AW36" s="137" t="s">
        <v>97</v>
      </c>
      <c r="AZ36" s="118"/>
    </row>
    <row r="37" spans="1:52" ht="15" hidden="1" customHeight="1" x14ac:dyDescent="0.15">
      <c r="A37" s="129"/>
      <c r="B37" s="130"/>
      <c r="E37" s="138"/>
      <c r="G37" s="67"/>
      <c r="H37" s="143" t="s">
        <v>98</v>
      </c>
      <c r="I37" s="144"/>
      <c r="J37" s="145"/>
      <c r="K37" s="145"/>
      <c r="L37" s="145"/>
      <c r="M37" s="145"/>
      <c r="N37" s="14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7"/>
    </row>
    <row r="38" spans="1:52" ht="18.75" x14ac:dyDescent="0.15">
      <c r="A38" s="129"/>
      <c r="B38" s="130"/>
      <c r="E38" s="138"/>
      <c r="G38" s="67"/>
      <c r="H38" s="140" t="s">
        <v>84</v>
      </c>
      <c r="I38" s="140"/>
      <c r="J38" s="155"/>
      <c r="K38" s="155"/>
      <c r="L38" s="156"/>
      <c r="M38" s="156"/>
      <c r="N38" s="156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8"/>
      <c r="AB38" s="117"/>
      <c r="AZ38" s="118"/>
    </row>
    <row r="39" spans="1:52" ht="18.75" x14ac:dyDescent="0.15">
      <c r="A39" s="129"/>
      <c r="B39" s="130"/>
      <c r="G39" s="67"/>
      <c r="H39" s="159" t="s">
        <v>45</v>
      </c>
      <c r="I39" s="120" t="s">
        <v>81</v>
      </c>
      <c r="J39" s="121"/>
      <c r="K39" s="121"/>
      <c r="L39" s="121"/>
      <c r="M39" s="121"/>
      <c r="N39" s="121"/>
      <c r="O39" s="122">
        <f t="shared" ref="O39:Y39" si="14">SUM(O40:O41)</f>
        <v>0</v>
      </c>
      <c r="P39" s="122">
        <f t="shared" si="14"/>
        <v>0</v>
      </c>
      <c r="Q39" s="122">
        <f t="shared" si="14"/>
        <v>0</v>
      </c>
      <c r="R39" s="122">
        <f t="shared" si="14"/>
        <v>0</v>
      </c>
      <c r="S39" s="122">
        <f t="shared" si="14"/>
        <v>0</v>
      </c>
      <c r="T39" s="122">
        <f t="shared" si="14"/>
        <v>0</v>
      </c>
      <c r="U39" s="122">
        <f t="shared" si="14"/>
        <v>0</v>
      </c>
      <c r="V39" s="122">
        <f t="shared" si="14"/>
        <v>0</v>
      </c>
      <c r="W39" s="122">
        <f t="shared" si="14"/>
        <v>0</v>
      </c>
      <c r="X39" s="122">
        <f t="shared" si="14"/>
        <v>0</v>
      </c>
      <c r="Y39" s="122">
        <f t="shared" si="14"/>
        <v>0</v>
      </c>
      <c r="Z39" s="122">
        <f t="shared" ref="Z39:AT39" si="15">SUM(Z40:Z41)</f>
        <v>0</v>
      </c>
      <c r="AA39" s="122">
        <f t="shared" si="15"/>
        <v>0</v>
      </c>
      <c r="AB39" s="122">
        <f t="shared" si="15"/>
        <v>0</v>
      </c>
      <c r="AC39" s="122">
        <f t="shared" si="15"/>
        <v>0</v>
      </c>
      <c r="AD39" s="122">
        <f t="shared" si="15"/>
        <v>0</v>
      </c>
      <c r="AE39" s="122">
        <f t="shared" si="15"/>
        <v>0</v>
      </c>
      <c r="AF39" s="122">
        <f t="shared" si="15"/>
        <v>0</v>
      </c>
      <c r="AG39" s="122">
        <f t="shared" si="15"/>
        <v>0</v>
      </c>
      <c r="AH39" s="122">
        <f t="shared" si="15"/>
        <v>0</v>
      </c>
      <c r="AI39" s="122">
        <f t="shared" si="15"/>
        <v>0</v>
      </c>
      <c r="AJ39" s="122">
        <f t="shared" si="15"/>
        <v>0</v>
      </c>
      <c r="AK39" s="122">
        <f t="shared" si="15"/>
        <v>0</v>
      </c>
      <c r="AL39" s="122">
        <f t="shared" si="15"/>
        <v>0</v>
      </c>
      <c r="AM39" s="122">
        <f t="shared" si="15"/>
        <v>0</v>
      </c>
      <c r="AN39" s="122">
        <f t="shared" si="15"/>
        <v>0</v>
      </c>
      <c r="AO39" s="122">
        <f t="shared" si="15"/>
        <v>0</v>
      </c>
      <c r="AP39" s="122">
        <f t="shared" si="15"/>
        <v>0</v>
      </c>
      <c r="AQ39" s="122">
        <f t="shared" si="15"/>
        <v>0</v>
      </c>
      <c r="AR39" s="122">
        <f t="shared" si="15"/>
        <v>0</v>
      </c>
      <c r="AS39" s="122">
        <f t="shared" si="15"/>
        <v>0</v>
      </c>
      <c r="AT39" s="122">
        <f t="shared" si="15"/>
        <v>0</v>
      </c>
      <c r="AU39" s="136"/>
      <c r="AV39" s="137" t="s">
        <v>99</v>
      </c>
      <c r="AW39" s="137" t="s">
        <v>99</v>
      </c>
      <c r="AZ39" s="118"/>
    </row>
    <row r="40" spans="1:52" ht="11.25" hidden="1" customHeight="1" x14ac:dyDescent="0.15">
      <c r="A40" s="129"/>
      <c r="B40" s="130"/>
      <c r="E40" s="138"/>
      <c r="G40" s="67"/>
      <c r="H40" s="143" t="s">
        <v>100</v>
      </c>
      <c r="I40" s="144"/>
      <c r="J40" s="145"/>
      <c r="K40" s="145"/>
      <c r="L40" s="145"/>
      <c r="M40" s="145"/>
      <c r="N40" s="145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7"/>
    </row>
    <row r="41" spans="1:52" ht="18.75" x14ac:dyDescent="0.15">
      <c r="A41" s="129"/>
      <c r="B41" s="130"/>
      <c r="E41" s="138"/>
      <c r="G41" s="67"/>
      <c r="H41" s="140" t="s">
        <v>84</v>
      </c>
      <c r="I41" s="140"/>
      <c r="J41" s="155"/>
      <c r="K41" s="155"/>
      <c r="L41" s="156"/>
      <c r="M41" s="156"/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8"/>
      <c r="AB41" s="117"/>
      <c r="AZ41" s="118"/>
    </row>
    <row r="42" spans="1:52" hidden="1" x14ac:dyDescent="0.15">
      <c r="G42" s="67"/>
      <c r="H42" s="160" t="s">
        <v>84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2"/>
      <c r="AV42" s="67"/>
    </row>
    <row r="43" spans="1:52" x14ac:dyDescent="0.15"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52" ht="15" customHeight="1" x14ac:dyDescent="0.15">
      <c r="G44" s="67"/>
      <c r="H44" s="67"/>
      <c r="I44" s="163" t="s">
        <v>101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52" ht="15" customHeight="1" x14ac:dyDescent="0.15">
      <c r="G45" s="67"/>
      <c r="H45" s="67"/>
      <c r="I45" s="164" t="s">
        <v>102</v>
      </c>
      <c r="J45" s="165"/>
      <c r="K45" s="165"/>
      <c r="L45" s="165"/>
      <c r="M45" s="165"/>
      <c r="N45" s="165"/>
      <c r="O45" s="165"/>
      <c r="P45" s="165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52" ht="15" customHeight="1" x14ac:dyDescent="0.15">
      <c r="G46" s="67"/>
      <c r="H46" s="67"/>
      <c r="I46" s="166" t="s">
        <v>103</v>
      </c>
      <c r="J46" s="165"/>
      <c r="K46" s="165"/>
      <c r="L46" s="165"/>
      <c r="M46" s="165"/>
      <c r="N46" s="165"/>
      <c r="O46" s="165"/>
      <c r="P46" s="165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52" ht="15" customHeight="1" x14ac:dyDescent="0.15">
      <c r="G47" s="67"/>
      <c r="H47" s="67"/>
      <c r="I47" s="164" t="s">
        <v>104</v>
      </c>
      <c r="J47" s="167"/>
      <c r="K47" s="167"/>
      <c r="L47" s="167"/>
      <c r="M47" s="167"/>
      <c r="N47" s="167"/>
      <c r="O47" s="167"/>
      <c r="P47" s="1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</sheetData>
  <sheetProtection algorithmName="SHA-512" hashValue="9nyYUbuUSDmUQrwfLtZgRCGAHJvGqumR6v0/Rb4c5K+XNX02u3r84/LZLRfr9h4Hyt0wjVc/5Y6+UPBPvM+D6Q==" saltValue="kMhWnVXpIgrIxCbygrLXCQ==" spinCount="100000" sheet="1" objects="1" scenarios="1" formatColumns="0" formatRows="0" autoFilter="0"/>
  <mergeCells count="35">
    <mergeCell ref="AE10:AF10"/>
    <mergeCell ref="AG10:AH10"/>
    <mergeCell ref="B22:B41"/>
    <mergeCell ref="H25:I25"/>
    <mergeCell ref="H29:I29"/>
    <mergeCell ref="H32:I32"/>
    <mergeCell ref="H35:I35"/>
    <mergeCell ref="H38:I38"/>
    <mergeCell ref="H41:I41"/>
    <mergeCell ref="AI9:AJ10"/>
    <mergeCell ref="AK9:AL10"/>
    <mergeCell ref="AM9:AN10"/>
    <mergeCell ref="AO9:AP10"/>
    <mergeCell ref="AQ9:AR10"/>
    <mergeCell ref="AS9:AT10"/>
    <mergeCell ref="L9:L11"/>
    <mergeCell ref="M9:M11"/>
    <mergeCell ref="N9:N11"/>
    <mergeCell ref="Q9:T10"/>
    <mergeCell ref="U9:V10"/>
    <mergeCell ref="W9:AH9"/>
    <mergeCell ref="W10:X10"/>
    <mergeCell ref="Y10:Z10"/>
    <mergeCell ref="AA10:AB10"/>
    <mergeCell ref="AC10:AD10"/>
    <mergeCell ref="H6:AU6"/>
    <mergeCell ref="H8:H11"/>
    <mergeCell ref="I8:I11"/>
    <mergeCell ref="J8:K8"/>
    <mergeCell ref="L8:N8"/>
    <mergeCell ref="O8:P10"/>
    <mergeCell ref="Q8:AT8"/>
    <mergeCell ref="AU8:AU11"/>
    <mergeCell ref="J9:J11"/>
    <mergeCell ref="K9:K11"/>
  </mergeCells>
  <dataValidations count="5">
    <dataValidation allowBlank="1" showInputMessage="1" prompt="по двойному клику" sqref="G28" xr:uid="{E1279D2E-FBE8-4469-9C30-7708B32CBC32}"/>
    <dataValidation type="decimal" allowBlank="1" showErrorMessage="1" errorTitle="Ошибка" error="Допускается ввод только неотрицательных чисел!" sqref="Y28:AT28 O28:S28" xr:uid="{A5F1C52F-6408-49A3-B93D-4A64E6F71D2D}">
      <formula1>0</formula1>
      <formula2>9.99999999999999E+23</formula2>
    </dataValidation>
    <dataValidation type="whole" allowBlank="1" showInputMessage="1" showErrorMessage="1" error="Введите значение в формате ГГГГ" prompt="Введите значение в формате ГГГГ" sqref="J28:K28" xr:uid="{F64566BA-B914-4E52-B870-358951C6B3B3}">
      <formula1>1900</formula1>
      <formula2>2200</formula2>
    </dataValidation>
    <dataValidation allowBlank="1" showInputMessage="1" showErrorMessage="1" prompt="по двойному клику" sqref="H25:I25 H29:I29 H41:I41 H38:I38 H32:I32 H35:I35" xr:uid="{9FBEDA79-A919-43CC-B711-93EEE35A9146}"/>
    <dataValidation type="textLength" operator="lessThanOrEqual" allowBlank="1" showInputMessage="1" showErrorMessage="1" errorTitle="Ошибка" error="Допускается ввод не более 900 символов!" sqref="AU14:AU20 AU39:AU40 AA41 AU36:AU37 AA38 AA35 I28 AU23:AU34" xr:uid="{B1B203E3-E892-4492-9E37-244FB88BC5A0}">
      <formula1>900</formula1>
    </dataValidation>
  </dataValidations>
  <hyperlinks>
    <hyperlink ref="I44" location="'CO1'!$I$34" tooltip="Скрыть примечания" display="Скрыть примечания" xr:uid="{0B6659A0-C2EC-4553-9183-257169CE79AF}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Титульный</vt:lpstr>
      <vt:lpstr>Свод</vt:lpstr>
      <vt:lpstr>CO1</vt:lpstr>
      <vt:lpstr>_prd2</vt:lpstr>
      <vt:lpstr>date</vt:lpstr>
      <vt:lpstr>dt_03</vt:lpstr>
      <vt:lpstr>end_03_1</vt:lpstr>
      <vt:lpstr>ht_03</vt:lpstr>
      <vt:lpstr>it_03</vt:lpstr>
      <vt:lpstr>prd</vt:lpstr>
      <vt:lpstr>prim_03</vt:lpstr>
      <vt:lpstr>region_name</vt:lpstr>
      <vt:lpstr>tit_Ruk_FIO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2024-04-16T09:19:39Z</dcterms:created>
  <dcterms:modified xsi:type="dcterms:W3CDTF">2024-04-16T09:21:17Z</dcterms:modified>
</cp:coreProperties>
</file>