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6"/>
  </bookViews>
  <sheets>
    <sheet name="2013 г." sheetId="1" r:id="rId1"/>
    <sheet name="2014 г." sheetId="2" r:id="rId2"/>
    <sheet name="2015 г." sheetId="3" r:id="rId3"/>
    <sheet name="2016 г." sheetId="4" r:id="rId4"/>
    <sheet name="2017 г." sheetId="5" r:id="rId5"/>
    <sheet name="2018 г." sheetId="6" r:id="rId6"/>
    <sheet name="2019" sheetId="7" r:id="rId7"/>
    <sheet name="Лист1" sheetId="8" r:id="rId8"/>
  </sheets>
  <externalReferences>
    <externalReference r:id="rId11"/>
    <externalReference r:id="rId12"/>
    <externalReference r:id="rId13"/>
    <externalReference r:id="rId14"/>
  </externalReferences>
  <definedNames>
    <definedName name="anscount" hidden="1">1</definedName>
    <definedName name="check_bc_2">'2019'!$D$11:$X$45</definedName>
    <definedName name="check_dt_3">'2019'!$I$11:$J$45</definedName>
    <definedName name="god">'[2]Титульный'!$F$9</definedName>
    <definedName name="kvartal">'[1]Титульный'!$F$15</definedName>
    <definedName name="list_quar">'[4]TEHSHEET'!$D$2:$D$5</definedName>
    <definedName name="org">'[1]Титульный'!$F$17</definedName>
    <definedName name="otchet_god">'[1]Титульный'!$F$14</definedName>
    <definedName name="pCol_List02_2">'2019'!$H$6</definedName>
    <definedName name="pIns_List02_1">'2019'!$E$45</definedName>
    <definedName name="prd">'[4]Титульный'!$F$8</definedName>
    <definedName name="prd_quar">'[4]Титульный'!$F$9</definedName>
    <definedName name="version">'[4]Инструкция'!$B$3</definedName>
    <definedName name="year_list">'[4]TEHSHEET'!$B$2:$B$10</definedName>
  </definedNames>
  <calcPr fullCalcOnLoad="1"/>
</workbook>
</file>

<file path=xl/sharedStrings.xml><?xml version="1.0" encoding="utf-8"?>
<sst xmlns="http://schemas.openxmlformats.org/spreadsheetml/2006/main" count="268" uniqueCount="136">
  <si>
    <t>№ п/п</t>
  </si>
  <si>
    <t>Примечание</t>
  </si>
  <si>
    <t>План</t>
  </si>
  <si>
    <t>Факт</t>
  </si>
  <si>
    <t>1</t>
  </si>
  <si>
    <t>1.1</t>
  </si>
  <si>
    <t>1.2</t>
  </si>
  <si>
    <t>1.3</t>
  </si>
  <si>
    <t>1.4</t>
  </si>
  <si>
    <t>Добавить</t>
  </si>
  <si>
    <t>1.2.1</t>
  </si>
  <si>
    <t>Реконструкция автоматизированной системы коммерческого учета электрической энергии</t>
  </si>
  <si>
    <t>Наименование компании, инвестиционного проекта и работ</t>
  </si>
  <si>
    <t>Сроки выполнения работ</t>
  </si>
  <si>
    <t>Физические параметры объекта</t>
  </si>
  <si>
    <t>Проектная сметная стоимость ВСЕГО
(тыс. руб.)</t>
  </si>
  <si>
    <t>Источники финансирования в отчетном периоде (тыс.руб.)</t>
  </si>
  <si>
    <t>Месяц и год начала проекта</t>
  </si>
  <si>
    <t>Месяц и год окончания проекта</t>
  </si>
  <si>
    <t>Вводимая мощность, протяженность сетей</t>
  </si>
  <si>
    <t>План по вводу на период регулирования</t>
  </si>
  <si>
    <t>Ед. изм.
(км., МВА)</t>
  </si>
  <si>
    <t>Итого</t>
  </si>
  <si>
    <t>За счет регулируемых тарифов по передаче</t>
  </si>
  <si>
    <t>За счет платы за технологическое присоединение</t>
  </si>
  <si>
    <t>За счет иных источников</t>
  </si>
  <si>
    <t>Амортизация</t>
  </si>
  <si>
    <t>Прибыль</t>
  </si>
  <si>
    <t>Период (год долгосрочного периода регулирования)</t>
  </si>
  <si>
    <t>Достройка, дооборудование, модернизация*</t>
  </si>
  <si>
    <t>Реконструкция**</t>
  </si>
  <si>
    <t>Техническое перевооружение***</t>
  </si>
  <si>
    <t>Новое строительство****</t>
  </si>
  <si>
    <t>r_1_1</t>
  </si>
  <si>
    <t>beg</t>
  </si>
  <si>
    <t>r_1_2</t>
  </si>
  <si>
    <t>январь 2013</t>
  </si>
  <si>
    <t>декабрь 2013</t>
  </si>
  <si>
    <t>r_1_3</t>
  </si>
  <si>
    <t>Новое строительство*****</t>
  </si>
  <si>
    <t>r_1_4</t>
  </si>
  <si>
    <t>Показать/Скрыть примечания</t>
  </si>
  <si>
    <t>* К работам по достройке, дооборудованию, модернизации относятся работы, вызванные изменением технологического или служебного назначения оборудования, здания, сооружения или иного объекта амортизируемых основных средств, повышенными нагрузками и (или) другими новыми качествами.</t>
  </si>
  <si>
    <t>** К реконструкции относится переустройство существующих объектов основных средств, связанное с совершенствованием производства и повышением его технико-экономических показателей и осуществляемое по проекту реконструкции основных средств в целях увеличение пропускной способности сети, улучшения качества и повышения надежности.</t>
  </si>
  <si>
    <t>*** К техническому перевооружению относится комплекс мероприятий по повышению технико-экономических показателей основных средств или их отдельных частей на основе внедрения передовой техники и технологии, механизации, автоматизации производства, модернизации и замены морально устаревшего и физически изношенного оборудования.</t>
  </si>
  <si>
    <t>**** К новому строительству относятся мероприятия по строительству новых объектов основных средств, не связанные с *,**,*** и ****</t>
  </si>
  <si>
    <t>Гл. инженер МУП "ШТЭС" ________________________ А.Н. Казаков</t>
  </si>
  <si>
    <t>Панарин К.М.</t>
  </si>
  <si>
    <t>39139 3-44-85</t>
  </si>
  <si>
    <t>январь 2014</t>
  </si>
  <si>
    <t>декабрь 2014</t>
  </si>
  <si>
    <t>стоимость без НДС</t>
  </si>
  <si>
    <t>Мониторинг инвестиционных программ сетевых компаний за 2014 г.</t>
  </si>
  <si>
    <t>У МУП Шушенского района «Тепловые и электрические сети» отсутствует утвержденная инвестиционная программа на 2017 год</t>
  </si>
  <si>
    <t>У МУП Шушенского района «Тепловые и электрические сети» отсутствует утвержденная инвестиционная программа на 2018 год</t>
  </si>
  <si>
    <t>Проекты и мероприятия</t>
  </si>
  <si>
    <t>№</t>
  </si>
  <si>
    <t>Проект</t>
  </si>
  <si>
    <t>Наименование инвестиционного проекта/мероприятия, предусмотренного инвестиционной программой</t>
  </si>
  <si>
    <t>Период реализации согласно инвестиционной программе, год</t>
  </si>
  <si>
    <t>Срок ввода в эксплуатацию/выполнения мероприятия, год</t>
  </si>
  <si>
    <r>
      <t>Стадия выполнения</t>
    </r>
    <r>
      <rPr>
        <vertAlign val="superscript"/>
        <sz val="9"/>
        <rFont val="Tahoma"/>
        <family val="2"/>
      </rPr>
      <t>1</t>
    </r>
    <r>
      <rPr>
        <sz val="10"/>
        <rFont val="Arial"/>
        <family val="0"/>
      </rPr>
      <t>, %</t>
    </r>
  </si>
  <si>
    <t>Стоимостная оценка инвестиций, млн.руб. (без НДС)</t>
  </si>
  <si>
    <t>Отклонения, млн.руб. (без НДС)</t>
  </si>
  <si>
    <t>Причины отклонений</t>
  </si>
  <si>
    <r>
      <t>полная стоимость</t>
    </r>
    <r>
      <rPr>
        <vertAlign val="superscript"/>
        <sz val="9"/>
        <rFont val="Tahoma"/>
        <family val="2"/>
      </rPr>
      <t>2</t>
    </r>
  </si>
  <si>
    <r>
      <t>остаток</t>
    </r>
    <r>
      <rPr>
        <vertAlign val="superscript"/>
        <sz val="9"/>
        <rFont val="Tahoma"/>
        <family val="2"/>
      </rPr>
      <t>3</t>
    </r>
    <r>
      <rPr>
        <sz val="10"/>
        <rFont val="Arial"/>
        <family val="0"/>
      </rPr>
      <t xml:space="preserve"> на начало отчетного периода</t>
    </r>
  </si>
  <si>
    <r>
      <t>осталось профинансировать по результатам отчетного периода</t>
    </r>
    <r>
      <rPr>
        <vertAlign val="superscript"/>
        <sz val="9"/>
        <rFont val="Tahoma"/>
        <family val="2"/>
      </rPr>
      <t>3</t>
    </r>
  </si>
  <si>
    <t>Всего</t>
  </si>
  <si>
    <t>из них за счет:</t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</si>
  <si>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</si>
  <si>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заключенных договоров (закупочных процедур)</t>
  </si>
  <si>
    <t>Прочее</t>
  </si>
  <si>
    <t>начало</t>
  </si>
  <si>
    <t>окончание</t>
  </si>
  <si>
    <t>план</t>
  </si>
  <si>
    <t>факт</t>
  </si>
  <si>
    <t>наименование</t>
  </si>
  <si>
    <t>объем</t>
  </si>
  <si>
    <t>2</t>
  </si>
  <si>
    <t>3.1</t>
  </si>
  <si>
    <t>3.2</t>
  </si>
  <si>
    <t>4.1</t>
  </si>
  <si>
    <t>4.2</t>
  </si>
  <si>
    <t>5</t>
  </si>
  <si>
    <t>6.1</t>
  </si>
  <si>
    <t>6.2</t>
  </si>
  <si>
    <t>6.3.1</t>
  </si>
  <si>
    <t>6.3.2</t>
  </si>
  <si>
    <t>6.4</t>
  </si>
  <si>
    <t>7</t>
  </si>
  <si>
    <t>7.1</t>
  </si>
  <si>
    <t>7.2</t>
  </si>
  <si>
    <t>7.3.1</t>
  </si>
  <si>
    <t>7.3.2</t>
  </si>
  <si>
    <t>8</t>
  </si>
  <si>
    <t>0</t>
  </si>
  <si>
    <t>О</t>
  </si>
  <si>
    <t>J_ИП-2019-2020-1</t>
  </si>
  <si>
    <t>замена масляных выключателей ВМГ-10 с защитой РТ-80 на вакуумные ВБСК-10/630 с микропроцессорной защитой Sepam-10  в РП-2 п. Шушенское (4 шт.)</t>
  </si>
  <si>
    <t>мероприятия запланированы в 2020 году</t>
  </si>
  <si>
    <t>Добавить мероприятие</t>
  </si>
  <si>
    <t>J_ИП-2019-2020-2</t>
  </si>
  <si>
    <t>замена провода ВЛ-0,4 кВ 4А35 от ТП-665 на провод СИП 4х50 по ул. Есенина, Сахарова, Пушкина в п. Шушенское (L=2,1 км.)</t>
  </si>
  <si>
    <t>3</t>
  </si>
  <si>
    <t>J_ИП-2019-2020-3</t>
  </si>
  <si>
    <t>замена провода ВЛ-0,4 кВ 4А25 от ТП-662 на провод СИП 4х35 до гаражного массива по ул.Горького в п. Шушенское (L=0,24 км.)</t>
  </si>
  <si>
    <t>4</t>
  </si>
  <si>
    <t>J_ИП-2019-2020-4</t>
  </si>
  <si>
    <t>замена провода ВЛ-0,4 кВ 4А35 от ТП-700 на провод СИП 4*50 по ул. Ленина  в п. Сизая (L=1,5 км.)</t>
  </si>
  <si>
    <t>J_ИП-2019-2020-5</t>
  </si>
  <si>
    <t>замена провода ВЛ-10 кВ 3А25 от оп.№14 до ТП-10/0,4 кВ на провод СИП 1х50  по ул. Центральная в п. Красный Хутор (L=0,92 км.)</t>
  </si>
  <si>
    <t>6</t>
  </si>
  <si>
    <t>J_ИП-2019-2020-6</t>
  </si>
  <si>
    <t>замена провода ВЛ-0,4 кВ 4А35 от ТП-716 на провод СИП 4х50 по ул. Центральная, Степная, Набережная в п. Красный Хутор (L=1,0 км.)</t>
  </si>
  <si>
    <t>J_ИП-2019-2020-7</t>
  </si>
  <si>
    <t>замена провода ВЛ-0,4 кВ 4А35 от ТП-705 на провод СИП 4х50 по ул. Енисейская, Ленина в п. Сизая (L=1,4 км.)</t>
  </si>
  <si>
    <t>J_ИП-2019-2020-8</t>
  </si>
  <si>
    <t>замена провода ВЛ-10 кВ 3АС70 от ПС №31 Шушенская-городская до РП-2  на провод СИП 1х70 в п. Шушенское  (L=1,535 км.)</t>
  </si>
  <si>
    <t>9</t>
  </si>
  <si>
    <t>J_ИП-2019-2020-9</t>
  </si>
  <si>
    <t>Приобретение автомобиля марки КАМАЗ 65116 с КМУ-ИМ 150-04</t>
  </si>
  <si>
    <t>10</t>
  </si>
  <si>
    <t>J_ИП-2019-2020-10</t>
  </si>
  <si>
    <t>Приобретение АИД-70М (аппарат испытания диэлектриков)</t>
  </si>
  <si>
    <t>11</t>
  </si>
  <si>
    <t>J_ИП-2019-2020-11</t>
  </si>
  <si>
    <t>Приобретение МI 3102Н ВТ (многофункциональный измеритель параметров электроустановок)</t>
  </si>
  <si>
    <t>Добавить проект</t>
  </si>
  <si>
    <t>Примечания:</t>
  </si>
  <si>
    <t>1 -</t>
  </si>
  <si>
    <t>Нарастающим итогом за год.</t>
  </si>
  <si>
    <t>2 -</t>
  </si>
  <si>
    <t>В соответствии с утвержденной инвестиционной программой.</t>
  </si>
  <si>
    <t>3 -</t>
  </si>
  <si>
    <t>В ценах отчетного периода.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</si>
</sst>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[$€-1]_-;\-* #,##0.00[$€-1]_-;_-* &quot;-&quot;??[$€-1]_-"/>
    <numFmt numFmtId="181" formatCode="#,##0.0"/>
    <numFmt numFmtId="182" formatCode="#,##0.000"/>
    <numFmt numFmtId="183" formatCode="#,##0.0000"/>
    <numFmt numFmtId="184" formatCode="_-* #,##0.00\ &quot;₽&quot;_-;\-* #,##0.00\ &quot;₽&quot;_-;_-* &quot;-&quot;??\ &quot;₽&quot;_-;_-@_-"/>
  </numFmts>
  <fonts count="82">
    <font>
      <sz val="10"/>
      <name val="Arial"/>
      <family val="0"/>
    </font>
    <font>
      <b/>
      <sz val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sz val="9"/>
      <color indexed="9"/>
      <name val="Tahoma"/>
      <family val="2"/>
    </font>
    <font>
      <b/>
      <u val="single"/>
      <sz val="9"/>
      <color indexed="12"/>
      <name val="Tahoma"/>
      <family val="2"/>
    </font>
    <font>
      <b/>
      <u val="single"/>
      <sz val="11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22"/>
      <name val="Tahoma"/>
      <family val="2"/>
    </font>
    <font>
      <b/>
      <sz val="1"/>
      <color indexed="9"/>
      <name val="Tahoma"/>
      <family val="2"/>
    </font>
    <font>
      <sz val="1"/>
      <color indexed="9"/>
      <name val="Tahoma"/>
      <family val="2"/>
    </font>
    <font>
      <sz val="11"/>
      <name val="Tahoma"/>
      <family val="2"/>
    </font>
    <font>
      <sz val="8"/>
      <name val="Tahoma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8"/>
      <name val="Tahoma"/>
      <family val="2"/>
    </font>
    <font>
      <vertAlign val="superscript"/>
      <sz val="9"/>
      <name val="Tahoma"/>
      <family val="2"/>
    </font>
    <font>
      <sz val="70"/>
      <name val="Tahoma"/>
      <family val="2"/>
    </font>
    <font>
      <sz val="9"/>
      <color indexed="22"/>
      <name val="Tahoma"/>
      <family val="2"/>
    </font>
    <font>
      <sz val="11"/>
      <color indexed="53"/>
      <name val="Wingdings 2"/>
      <family val="1"/>
    </font>
    <font>
      <sz val="11"/>
      <color indexed="22"/>
      <name val="Wingdings 2"/>
      <family val="1"/>
    </font>
    <font>
      <sz val="11"/>
      <name val="Wingdings 2"/>
      <family val="1"/>
    </font>
    <font>
      <u val="single"/>
      <sz val="9"/>
      <color indexed="62"/>
      <name val="Tahoma"/>
      <family val="2"/>
    </font>
    <font>
      <sz val="9"/>
      <color indexed="62"/>
      <name val="Tahoma"/>
      <family val="2"/>
    </font>
    <font>
      <b/>
      <sz val="9"/>
      <color indexed="62"/>
      <name val="Tahoma"/>
      <family val="2"/>
    </font>
    <font>
      <u val="single"/>
      <sz val="9"/>
      <color indexed="12"/>
      <name val="Tahoma"/>
      <family val="2"/>
    </font>
    <font>
      <sz val="10"/>
      <name val="Helv"/>
      <family val="0"/>
    </font>
    <font>
      <sz val="8"/>
      <name val="Arial"/>
      <family val="2"/>
    </font>
    <font>
      <b/>
      <sz val="10"/>
      <color indexed="62"/>
      <name val="Tahoma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sz val="12"/>
      <name val="Webdings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3"/>
      <name val="Tahoma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 Cyr"/>
      <family val="0"/>
    </font>
    <font>
      <u val="single"/>
      <sz val="9"/>
      <color indexed="18"/>
      <name val="Tahoma"/>
      <family val="2"/>
    </font>
    <font>
      <b/>
      <sz val="14"/>
      <name val="Franklin Gothic Medium"/>
      <family val="2"/>
    </font>
    <font>
      <sz val="11"/>
      <color indexed="8"/>
      <name val="Calibri"/>
      <family val="2"/>
    </font>
    <font>
      <sz val="10"/>
      <color indexed="8"/>
      <name val="Arial Cyr"/>
      <family val="2"/>
    </font>
    <font>
      <sz val="9"/>
      <color indexed="11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9"/>
      <color rgb="FF333399"/>
      <name val="Tahoma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0"/>
      <color theme="1"/>
      <name val="Arial Cyr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9"/>
      <color rgb="FFBCBCBC"/>
      <name val="Tahoma"/>
      <family val="2"/>
    </font>
    <font>
      <sz val="9"/>
      <color theme="0"/>
      <name val="Tahoma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lightDown">
        <fgColor indexed="4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Down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thin"/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medium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/>
      <right style="medium"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1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0" borderId="0">
      <alignment/>
      <protection/>
    </xf>
    <xf numFmtId="180" fontId="41" fillId="0" borderId="0">
      <alignment/>
      <protection/>
    </xf>
    <xf numFmtId="0" fontId="41" fillId="0" borderId="0">
      <alignment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38" fontId="42" fillId="0" borderId="0">
      <alignment vertical="top"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43" fillId="20" borderId="1" applyNumberFormat="0" applyAlignment="0">
      <protection/>
    </xf>
    <xf numFmtId="0" fontId="44" fillId="0" borderId="1" applyNumberFormat="0" applyAlignment="0">
      <protection locked="0"/>
    </xf>
    <xf numFmtId="0" fontId="44" fillId="0" borderId="1" applyNumberFormat="0" applyAlignment="0">
      <protection locked="0"/>
    </xf>
    <xf numFmtId="173" fontId="45" fillId="0" borderId="0" applyFont="0" applyFill="0" applyBorder="0" applyAlignment="0" applyProtection="0"/>
    <xf numFmtId="181" fontId="3" fillId="21" borderId="0">
      <alignment/>
      <protection locked="0"/>
    </xf>
    <xf numFmtId="0" fontId="46" fillId="0" borderId="0" applyFill="0" applyBorder="0" applyProtection="0">
      <alignment vertical="center"/>
    </xf>
    <xf numFmtId="182" fontId="3" fillId="21" borderId="0">
      <alignment/>
      <protection locked="0"/>
    </xf>
    <xf numFmtId="183" fontId="3" fillId="21" borderId="0">
      <alignment/>
      <protection locked="0"/>
    </xf>
    <xf numFmtId="0" fontId="44" fillId="22" borderId="1" applyAlignment="0">
      <protection/>
    </xf>
    <xf numFmtId="0" fontId="47" fillId="22" borderId="1" applyNumberFormat="0" applyAlignment="0">
      <protection/>
    </xf>
    <xf numFmtId="0" fontId="48" fillId="0" borderId="0" applyNumberFormat="0" applyFill="0" applyBorder="0" applyAlignment="0" applyProtection="0"/>
    <xf numFmtId="0" fontId="44" fillId="23" borderId="1" applyNumberFormat="0" applyAlignment="0">
      <protection/>
    </xf>
    <xf numFmtId="0" fontId="44" fillId="24" borderId="1" applyNumberFormat="0" applyAlignment="0">
      <protection/>
    </xf>
    <xf numFmtId="0" fontId="44" fillId="24" borderId="1" applyNumberFormat="0" applyAlignment="0"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>
      <alignment/>
      <protection/>
    </xf>
    <xf numFmtId="0" fontId="46" fillId="0" borderId="0" applyFill="0" applyBorder="0" applyProtection="0">
      <alignment vertical="center"/>
    </xf>
    <xf numFmtId="0" fontId="46" fillId="0" borderId="0" applyFill="0" applyBorder="0" applyProtection="0">
      <alignment vertical="center"/>
    </xf>
    <xf numFmtId="0" fontId="52" fillId="24" borderId="2" applyNumberFormat="0">
      <alignment horizontal="center" vertical="center"/>
      <protection/>
    </xf>
    <xf numFmtId="49" fontId="11" fillId="25" borderId="3" applyNumberFormat="0">
      <alignment horizontal="center" vertical="center"/>
      <protection/>
    </xf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32" borderId="4" applyNumberFormat="0" applyAlignment="0" applyProtection="0"/>
    <xf numFmtId="0" fontId="63" fillId="33" borderId="5" applyNumberFormat="0" applyAlignment="0" applyProtection="0"/>
    <xf numFmtId="0" fontId="64" fillId="33" borderId="4" applyNumberFormat="0" applyAlignment="0" applyProtection="0"/>
    <xf numFmtId="0" fontId="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9" fontId="5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0" applyBorder="0">
      <alignment horizontal="center" vertical="center" wrapText="1"/>
      <protection/>
    </xf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1" fillId="0" borderId="9" applyBorder="0">
      <alignment horizontal="center" vertical="center" wrapText="1"/>
      <protection/>
    </xf>
    <xf numFmtId="4" fontId="3" fillId="21" borderId="10" applyBorder="0">
      <alignment horizontal="right"/>
      <protection/>
    </xf>
    <xf numFmtId="0" fontId="70" fillId="0" borderId="11" applyNumberFormat="0" applyFill="0" applyAlignment="0" applyProtection="0"/>
    <xf numFmtId="0" fontId="71" fillId="34" borderId="12" applyNumberFormat="0" applyAlignment="0" applyProtection="0"/>
    <xf numFmtId="0" fontId="72" fillId="0" borderId="0" applyNumberFormat="0" applyFill="0" applyBorder="0" applyAlignment="0" applyProtection="0"/>
    <xf numFmtId="0" fontId="73" fillId="35" borderId="0" applyNumberFormat="0" applyBorder="0" applyAlignment="0" applyProtection="0"/>
    <xf numFmtId="49" fontId="3" fillId="0" borderId="0" applyBorder="0">
      <alignment vertical="top"/>
      <protection/>
    </xf>
    <xf numFmtId="0" fontId="5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74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49" fontId="3" fillId="0" borderId="0" applyBorder="0">
      <alignment vertical="top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9" fillId="36" borderId="0" applyNumberForma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9" fontId="3" fillId="36" borderId="0" applyBorder="0">
      <alignment vertical="top"/>
      <protection/>
    </xf>
    <xf numFmtId="49" fontId="3" fillId="36" borderId="0" applyBorder="0">
      <alignment vertical="top"/>
      <protection/>
    </xf>
    <xf numFmtId="0" fontId="2" fillId="0" borderId="0">
      <alignment/>
      <protection/>
    </xf>
    <xf numFmtId="0" fontId="3" fillId="0" borderId="0">
      <alignment horizontal="left" vertical="center"/>
      <protection/>
    </xf>
    <xf numFmtId="0" fontId="3" fillId="0" borderId="0">
      <alignment horizontal="left" vertical="center"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75" fillId="37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8" borderId="13" applyNumberFormat="0" applyFont="0" applyAlignment="0" applyProtection="0"/>
    <xf numFmtId="9" fontId="0" fillId="0" borderId="0" applyFont="0" applyFill="0" applyBorder="0" applyAlignment="0" applyProtection="0"/>
    <xf numFmtId="0" fontId="77" fillId="0" borderId="14" applyNumberFormat="0" applyFill="0" applyAlignment="0" applyProtection="0"/>
    <xf numFmtId="0" fontId="41" fillId="0" borderId="0">
      <alignment/>
      <protection/>
    </xf>
    <xf numFmtId="0" fontId="7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3" fillId="23" borderId="0" applyBorder="0">
      <alignment horizontal="right"/>
      <protection/>
    </xf>
    <xf numFmtId="4" fontId="3" fillId="23" borderId="15" applyBorder="0">
      <alignment horizontal="right"/>
      <protection/>
    </xf>
    <xf numFmtId="4" fontId="3" fillId="23" borderId="10" applyFont="0" applyBorder="0">
      <alignment horizontal="right"/>
      <protection/>
    </xf>
    <xf numFmtId="0" fontId="79" fillId="39" borderId="0" applyNumberFormat="0" applyBorder="0" applyAlignment="0" applyProtection="0"/>
  </cellStyleXfs>
  <cellXfs count="196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0" xfId="123" applyFont="1" applyBorder="1" applyAlignment="1" applyProtection="1">
      <alignment/>
      <protection/>
    </xf>
    <xf numFmtId="0" fontId="1" fillId="0" borderId="0" xfId="123" applyFont="1" applyBorder="1" applyAlignment="1" applyProtection="1">
      <alignment horizontal="left" wrapText="1"/>
      <protection/>
    </xf>
    <xf numFmtId="0" fontId="1" fillId="0" borderId="0" xfId="123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123" applyFont="1" applyFill="1" applyBorder="1" applyAlignment="1" applyProtection="1">
      <alignment horizontal="center" vertical="center" wrapText="1"/>
      <protection/>
    </xf>
    <xf numFmtId="0" fontId="1" fillId="0" borderId="18" xfId="123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20" xfId="123" applyFont="1" applyBorder="1" applyAlignment="1" applyProtection="1">
      <alignment horizontal="center" vertical="center" wrapText="1"/>
      <protection/>
    </xf>
    <xf numFmtId="0" fontId="1" fillId="0" borderId="21" xfId="123" applyFont="1" applyBorder="1" applyAlignment="1" applyProtection="1">
      <alignment horizontal="center" vertical="center" wrapText="1"/>
      <protection/>
    </xf>
    <xf numFmtId="0" fontId="8" fillId="0" borderId="22" xfId="123" applyNumberFormat="1" applyFont="1" applyBorder="1" applyAlignment="1" applyProtection="1">
      <alignment horizontal="center" vertical="center"/>
      <protection/>
    </xf>
    <xf numFmtId="49" fontId="1" fillId="0" borderId="23" xfId="123" applyNumberFormat="1" applyFont="1" applyFill="1" applyBorder="1" applyAlignment="1" applyProtection="1">
      <alignment horizontal="center" vertical="center"/>
      <protection/>
    </xf>
    <xf numFmtId="49" fontId="1" fillId="0" borderId="19" xfId="123" applyNumberFormat="1" applyFont="1" applyFill="1" applyBorder="1" applyAlignment="1" applyProtection="1">
      <alignment horizontal="left" vertical="center" wrapText="1"/>
      <protection/>
    </xf>
    <xf numFmtId="2" fontId="1" fillId="23" borderId="19" xfId="123" applyNumberFormat="1" applyFont="1" applyFill="1" applyBorder="1" applyAlignment="1" applyProtection="1">
      <alignment horizontal="center" vertical="center" wrapText="1"/>
      <protection/>
    </xf>
    <xf numFmtId="49" fontId="1" fillId="21" borderId="24" xfId="123" applyNumberFormat="1" applyFont="1" applyFill="1" applyBorder="1" applyAlignment="1" applyProtection="1">
      <alignment horizontal="center" vertical="center" wrapText="1"/>
      <protection locked="0"/>
    </xf>
    <xf numFmtId="2" fontId="1" fillId="0" borderId="18" xfId="123" applyNumberFormat="1" applyFont="1" applyFill="1" applyBorder="1" applyAlignment="1" applyProtection="1">
      <alignment horizontal="center" vertical="center" wrapText="1"/>
      <protection/>
    </xf>
    <xf numFmtId="49" fontId="3" fillId="0" borderId="25" xfId="123" applyNumberFormat="1" applyFont="1" applyFill="1" applyBorder="1" applyAlignment="1" applyProtection="1">
      <alignment horizontal="center" vertical="center"/>
      <protection/>
    </xf>
    <xf numFmtId="49" fontId="3" fillId="0" borderId="10" xfId="123" applyNumberFormat="1" applyFont="1" applyFill="1" applyBorder="1" applyAlignment="1" applyProtection="1">
      <alignment horizontal="left" vertical="center" wrapText="1" indent="1"/>
      <protection/>
    </xf>
    <xf numFmtId="0" fontId="3" fillId="0" borderId="10" xfId="123" applyFont="1" applyFill="1" applyBorder="1" applyAlignment="1" applyProtection="1">
      <alignment horizontal="center" vertical="center" wrapText="1"/>
      <protection/>
    </xf>
    <xf numFmtId="2" fontId="3" fillId="23" borderId="10" xfId="123" applyNumberFormat="1" applyFont="1" applyFill="1" applyBorder="1" applyAlignment="1" applyProtection="1">
      <alignment horizontal="center" vertical="center" wrapText="1"/>
      <protection/>
    </xf>
    <xf numFmtId="49" fontId="3" fillId="21" borderId="26" xfId="123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1" fillId="24" borderId="27" xfId="0" applyNumberFormat="1" applyFont="1" applyFill="1" applyBorder="1" applyAlignment="1" applyProtection="1">
      <alignment horizontal="left" vertical="center" indent="1"/>
      <protection/>
    </xf>
    <xf numFmtId="0" fontId="1" fillId="24" borderId="28" xfId="0" applyFont="1" applyFill="1" applyBorder="1" applyAlignment="1" applyProtection="1">
      <alignment horizontal="left" vertical="center" indent="1"/>
      <protection/>
    </xf>
    <xf numFmtId="0" fontId="1" fillId="24" borderId="29" xfId="0" applyFont="1" applyFill="1" applyBorder="1" applyAlignment="1" applyProtection="1">
      <alignment horizontal="left" vertical="center" indent="1"/>
      <protection/>
    </xf>
    <xf numFmtId="0" fontId="0" fillId="0" borderId="30" xfId="0" applyBorder="1" applyAlignment="1" applyProtection="1">
      <alignment/>
      <protection/>
    </xf>
    <xf numFmtId="49" fontId="3" fillId="0" borderId="26" xfId="123" applyNumberFormat="1" applyFont="1" applyFill="1" applyBorder="1" applyAlignment="1" applyProtection="1">
      <alignment horizontal="center" vertical="center" wrapText="1"/>
      <protection/>
    </xf>
    <xf numFmtId="49" fontId="9" fillId="0" borderId="18" xfId="123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/>
      <protection/>
    </xf>
    <xf numFmtId="49" fontId="10" fillId="40" borderId="31" xfId="123" applyNumberFormat="1" applyFont="1" applyFill="1" applyBorder="1" applyAlignment="1" applyProtection="1">
      <alignment horizontal="center" vertical="center"/>
      <protection/>
    </xf>
    <xf numFmtId="49" fontId="3" fillId="40" borderId="32" xfId="123" applyNumberFormat="1" applyFont="1" applyFill="1" applyBorder="1" applyAlignment="1" applyProtection="1">
      <alignment horizontal="left" vertical="center" wrapText="1" indent="1"/>
      <protection/>
    </xf>
    <xf numFmtId="0" fontId="3" fillId="40" borderId="32" xfId="123" applyFont="1" applyFill="1" applyBorder="1" applyAlignment="1" applyProtection="1">
      <alignment horizontal="center" vertical="center" wrapText="1"/>
      <protection/>
    </xf>
    <xf numFmtId="2" fontId="3" fillId="40" borderId="32" xfId="123" applyNumberFormat="1" applyFont="1" applyFill="1" applyBorder="1" applyAlignment="1" applyProtection="1">
      <alignment horizontal="center" vertical="center" wrapText="1"/>
      <protection/>
    </xf>
    <xf numFmtId="49" fontId="3" fillId="40" borderId="33" xfId="123" applyNumberFormat="1" applyFont="1" applyFill="1" applyBorder="1" applyAlignment="1" applyProtection="1">
      <alignment horizontal="center" vertical="center" wrapText="1"/>
      <protection/>
    </xf>
    <xf numFmtId="49" fontId="3" fillId="40" borderId="31" xfId="123" applyNumberFormat="1" applyFont="1" applyFill="1" applyBorder="1" applyAlignment="1" applyProtection="1">
      <alignment horizontal="center" vertical="center"/>
      <protection/>
    </xf>
    <xf numFmtId="49" fontId="5" fillId="40" borderId="32" xfId="78" applyNumberFormat="1" applyFont="1" applyFill="1" applyBorder="1" applyAlignment="1" applyProtection="1">
      <alignment horizontal="left" vertical="center" wrapText="1" indent="1"/>
      <protection/>
    </xf>
    <xf numFmtId="49" fontId="3" fillId="41" borderId="10" xfId="123" applyNumberFormat="1" applyFont="1" applyFill="1" applyBorder="1" applyAlignment="1" applyProtection="1">
      <alignment horizontal="left" vertical="center" wrapText="1" indent="2"/>
      <protection locked="0"/>
    </xf>
    <xf numFmtId="49" fontId="3" fillId="23" borderId="10" xfId="123" applyNumberFormat="1" applyFont="1" applyFill="1" applyBorder="1" applyAlignment="1" applyProtection="1">
      <alignment horizontal="center" vertical="center" wrapText="1"/>
      <protection/>
    </xf>
    <xf numFmtId="4" fontId="3" fillId="21" borderId="10" xfId="123" applyNumberFormat="1" applyFont="1" applyFill="1" applyBorder="1" applyAlignment="1" applyProtection="1">
      <alignment horizontal="center" vertical="center" wrapText="1"/>
      <protection locked="0"/>
    </xf>
    <xf numFmtId="49" fontId="3" fillId="21" borderId="10" xfId="123" applyNumberFormat="1" applyFont="1" applyFill="1" applyBorder="1" applyAlignment="1" applyProtection="1">
      <alignment horizontal="center" vertical="center" wrapText="1"/>
      <protection locked="0"/>
    </xf>
    <xf numFmtId="49" fontId="3" fillId="21" borderId="34" xfId="123" applyNumberFormat="1" applyFont="1" applyFill="1" applyBorder="1" applyAlignment="1" applyProtection="1">
      <alignment horizontal="center" vertical="center" wrapText="1"/>
      <protection locked="0"/>
    </xf>
    <xf numFmtId="49" fontId="3" fillId="40" borderId="35" xfId="123" applyNumberFormat="1" applyFont="1" applyFill="1" applyBorder="1" applyAlignment="1" applyProtection="1">
      <alignment horizontal="center" vertical="center"/>
      <protection/>
    </xf>
    <xf numFmtId="0" fontId="3" fillId="40" borderId="36" xfId="123" applyFont="1" applyFill="1" applyBorder="1" applyAlignment="1" applyProtection="1">
      <alignment horizontal="center" vertical="center" wrapText="1"/>
      <protection/>
    </xf>
    <xf numFmtId="2" fontId="3" fillId="40" borderId="36" xfId="123" applyNumberFormat="1" applyFont="1" applyFill="1" applyBorder="1" applyAlignment="1" applyProtection="1">
      <alignment horizontal="center" vertical="center" wrapText="1"/>
      <protection/>
    </xf>
    <xf numFmtId="49" fontId="3" fillId="40" borderId="37" xfId="123" applyNumberFormat="1" applyFont="1" applyFill="1" applyBorder="1" applyAlignment="1" applyProtection="1">
      <alignment horizontal="center" vertical="center" wrapText="1"/>
      <protection/>
    </xf>
    <xf numFmtId="0" fontId="1" fillId="40" borderId="38" xfId="0" applyFont="1" applyFill="1" applyBorder="1" applyAlignment="1" applyProtection="1">
      <alignment/>
      <protection/>
    </xf>
    <xf numFmtId="0" fontId="9" fillId="40" borderId="39" xfId="0" applyFont="1" applyFill="1" applyBorder="1" applyAlignment="1" applyProtection="1">
      <alignment horizontal="left" vertical="center" indent="1"/>
      <protection/>
    </xf>
    <xf numFmtId="0" fontId="1" fillId="40" borderId="39" xfId="0" applyFont="1" applyFill="1" applyBorder="1" applyAlignment="1" applyProtection="1">
      <alignment/>
      <protection/>
    </xf>
    <xf numFmtId="0" fontId="1" fillId="40" borderId="40" xfId="0" applyFont="1" applyFill="1" applyBorder="1" applyAlignment="1" applyProtection="1">
      <alignment/>
      <protection/>
    </xf>
    <xf numFmtId="49" fontId="5" fillId="0" borderId="0" xfId="78" applyNumberFormat="1" applyFont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vertical="top"/>
      <protection/>
    </xf>
    <xf numFmtId="0" fontId="0" fillId="0" borderId="0" xfId="123" applyNumberFormat="1" applyFont="1" applyFill="1" applyBorder="1" applyAlignment="1" applyProtection="1">
      <alignment horizontal="left" vertical="center" indent="1"/>
      <protection/>
    </xf>
    <xf numFmtId="0" fontId="1" fillId="0" borderId="0" xfId="123" applyNumberFormat="1" applyFont="1" applyFill="1" applyBorder="1" applyAlignment="1" applyProtection="1">
      <alignment horizontal="left" vertical="top"/>
      <protection/>
    </xf>
    <xf numFmtId="0" fontId="1" fillId="0" borderId="18" xfId="0" applyFont="1" applyFill="1" applyBorder="1" applyAlignment="1" applyProtection="1">
      <alignment vertical="top"/>
      <protection/>
    </xf>
    <xf numFmtId="0" fontId="0" fillId="0" borderId="0" xfId="0" applyNumberFormat="1" applyBorder="1" applyAlignment="1" applyProtection="1">
      <alignment horizontal="left" vertical="center" indent="1"/>
      <protection/>
    </xf>
    <xf numFmtId="0" fontId="1" fillId="0" borderId="0" xfId="0" applyFont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0" fillId="0" borderId="0" xfId="0" applyNumberFormat="1" applyFont="1" applyBorder="1" applyAlignment="1" applyProtection="1">
      <alignment horizontal="left" vertical="center" indent="1"/>
      <protection/>
    </xf>
    <xf numFmtId="0" fontId="1" fillId="0" borderId="41" xfId="0" applyFont="1" applyBorder="1" applyAlignment="1" applyProtection="1">
      <alignment horizontal="center" vertical="top"/>
      <protection/>
    </xf>
    <xf numFmtId="0" fontId="1" fillId="0" borderId="41" xfId="0" applyFont="1" applyBorder="1" applyAlignment="1" applyProtection="1">
      <alignment horizontal="left" vertical="top"/>
      <protection/>
    </xf>
    <xf numFmtId="0" fontId="1" fillId="0" borderId="41" xfId="0" applyFont="1" applyBorder="1" applyAlignment="1" applyProtection="1">
      <alignment vertical="top"/>
      <protection/>
    </xf>
    <xf numFmtId="0" fontId="1" fillId="0" borderId="42" xfId="0" applyFont="1" applyFill="1" applyBorder="1" applyAlignment="1" applyProtection="1">
      <alignment vertical="top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left" vertical="top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49" fontId="1" fillId="0" borderId="0" xfId="0" applyNumberFormat="1" applyFont="1" applyAlignment="1" applyProtection="1">
      <alignment vertical="top"/>
      <protection/>
    </xf>
    <xf numFmtId="49" fontId="1" fillId="0" borderId="0" xfId="0" applyNumberFormat="1" applyFont="1" applyFill="1" applyAlignment="1" applyProtection="1">
      <alignment vertical="top"/>
      <protection/>
    </xf>
    <xf numFmtId="49" fontId="1" fillId="0" borderId="16" xfId="0" applyNumberFormat="1" applyFont="1" applyBorder="1" applyAlignment="1" applyProtection="1">
      <alignment vertical="top"/>
      <protection/>
    </xf>
    <xf numFmtId="49" fontId="1" fillId="0" borderId="17" xfId="0" applyNumberFormat="1" applyFont="1" applyFill="1" applyBorder="1" applyAlignment="1" applyProtection="1">
      <alignment vertical="top"/>
      <protection/>
    </xf>
    <xf numFmtId="49" fontId="1" fillId="0" borderId="18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Border="1" applyAlignme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1" fillId="24" borderId="28" xfId="0" applyNumberFormat="1" applyFont="1" applyFill="1" applyBorder="1" applyAlignment="1" applyProtection="1">
      <alignment horizontal="left" vertical="center" indent="1"/>
      <protection/>
    </xf>
    <xf numFmtId="49" fontId="1" fillId="24" borderId="29" xfId="0" applyNumberFormat="1" applyFont="1" applyFill="1" applyBorder="1" applyAlignment="1" applyProtection="1">
      <alignment horizontal="left" vertical="center" indent="1"/>
      <protection/>
    </xf>
    <xf numFmtId="49" fontId="0" fillId="0" borderId="30" xfId="0" applyNumberFormat="1" applyBorder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9" fontId="1" fillId="40" borderId="38" xfId="0" applyNumberFormat="1" applyFont="1" applyFill="1" applyBorder="1" applyAlignment="1" applyProtection="1">
      <alignment vertical="top"/>
      <protection/>
    </xf>
    <xf numFmtId="49" fontId="9" fillId="40" borderId="39" xfId="0" applyNumberFormat="1" applyFont="1" applyFill="1" applyBorder="1" applyAlignment="1" applyProtection="1">
      <alignment horizontal="left" vertical="center" indent="1"/>
      <protection/>
    </xf>
    <xf numFmtId="49" fontId="1" fillId="40" borderId="39" xfId="0" applyNumberFormat="1" applyFont="1" applyFill="1" applyBorder="1" applyAlignment="1" applyProtection="1">
      <alignment vertical="top"/>
      <protection/>
    </xf>
    <xf numFmtId="49" fontId="1" fillId="40" borderId="40" xfId="0" applyNumberFormat="1" applyFont="1" applyFill="1" applyBorder="1" applyAlignment="1" applyProtection="1">
      <alignment vertical="top"/>
      <protection/>
    </xf>
    <xf numFmtId="49" fontId="1" fillId="0" borderId="41" xfId="0" applyNumberFormat="1" applyFont="1" applyBorder="1" applyAlignment="1" applyProtection="1">
      <alignment horizontal="center" vertical="top"/>
      <protection/>
    </xf>
    <xf numFmtId="49" fontId="1" fillId="0" borderId="41" xfId="0" applyNumberFormat="1" applyFont="1" applyBorder="1" applyAlignment="1" applyProtection="1">
      <alignment horizontal="left" vertical="top"/>
      <protection/>
    </xf>
    <xf numFmtId="49" fontId="1" fillId="0" borderId="41" xfId="0" applyNumberFormat="1" applyFont="1" applyBorder="1" applyAlignment="1" applyProtection="1">
      <alignment vertical="top"/>
      <protection/>
    </xf>
    <xf numFmtId="49" fontId="1" fillId="0" borderId="42" xfId="0" applyNumberFormat="1" applyFont="1" applyFill="1" applyBorder="1" applyAlignment="1" applyProtection="1">
      <alignment vertical="top"/>
      <protection/>
    </xf>
    <xf numFmtId="49" fontId="1" fillId="0" borderId="0" xfId="0" applyNumberFormat="1" applyFont="1" applyAlignment="1" applyProtection="1">
      <alignment horizontal="center" vertical="top"/>
      <protection/>
    </xf>
    <xf numFmtId="49" fontId="1" fillId="0" borderId="0" xfId="0" applyNumberFormat="1" applyFont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1" fillId="42" borderId="43" xfId="123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center" vertical="center" wrapText="1"/>
      <protection/>
    </xf>
    <xf numFmtId="0" fontId="1" fillId="0" borderId="23" xfId="123" applyFont="1" applyFill="1" applyBorder="1" applyAlignment="1" applyProtection="1">
      <alignment horizontal="center" vertical="center" wrapText="1"/>
      <protection/>
    </xf>
    <xf numFmtId="0" fontId="1" fillId="0" borderId="25" xfId="0" applyFont="1" applyBorder="1" applyAlignment="1" applyProtection="1">
      <alignment horizontal="center" vertical="center" wrapText="1"/>
      <protection/>
    </xf>
    <xf numFmtId="0" fontId="1" fillId="0" borderId="46" xfId="0" applyFont="1" applyBorder="1" applyAlignment="1" applyProtection="1">
      <alignment horizontal="center" vertical="center" wrapText="1"/>
      <protection/>
    </xf>
    <xf numFmtId="0" fontId="1" fillId="0" borderId="19" xfId="123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1" fillId="0" borderId="10" xfId="123" applyFont="1" applyFill="1" applyBorder="1" applyAlignment="1" applyProtection="1">
      <alignment horizontal="center" vertical="center" wrapText="1"/>
      <protection/>
    </xf>
    <xf numFmtId="0" fontId="1" fillId="0" borderId="24" xfId="123" applyFont="1" applyFill="1" applyBorder="1" applyAlignment="1" applyProtection="1">
      <alignment horizontal="center" vertical="center" wrapText="1"/>
      <protection/>
    </xf>
    <xf numFmtId="0" fontId="1" fillId="0" borderId="26" xfId="123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top"/>
      <protection/>
    </xf>
    <xf numFmtId="49" fontId="0" fillId="0" borderId="44" xfId="0" applyNumberFormat="1" applyBorder="1" applyAlignment="1" applyProtection="1">
      <alignment horizontal="center" vertical="center" wrapText="1"/>
      <protection/>
    </xf>
    <xf numFmtId="49" fontId="0" fillId="0" borderId="45" xfId="0" applyNumberFormat="1" applyBorder="1" applyAlignment="1" applyProtection="1">
      <alignment horizontal="center" vertical="center" wrapText="1"/>
      <protection/>
    </xf>
    <xf numFmtId="49" fontId="1" fillId="0" borderId="25" xfId="0" applyNumberFormat="1" applyFont="1" applyBorder="1" applyAlignment="1" applyProtection="1">
      <alignment horizontal="center" vertical="center" wrapText="1"/>
      <protection/>
    </xf>
    <xf numFmtId="49" fontId="1" fillId="0" borderId="46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2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 applyProtection="1">
      <alignment horizontal="left" vertical="top"/>
      <protection/>
    </xf>
    <xf numFmtId="0" fontId="3" fillId="0" borderId="0" xfId="121">
      <alignment horizontal="left" vertical="center"/>
      <protection/>
    </xf>
    <xf numFmtId="0" fontId="3" fillId="0" borderId="0" xfId="121" applyBorder="1">
      <alignment horizontal="left" vertical="center"/>
      <protection/>
    </xf>
    <xf numFmtId="0" fontId="30" fillId="0" borderId="0" xfId="121" applyFont="1">
      <alignment horizontal="left" vertical="center"/>
      <protection/>
    </xf>
    <xf numFmtId="0" fontId="3" fillId="0" borderId="47" xfId="121" applyFont="1" applyFill="1" applyBorder="1" applyAlignment="1" applyProtection="1">
      <alignment horizontal="left" vertical="center" wrapText="1" indent="1"/>
      <protection/>
    </xf>
    <xf numFmtId="0" fontId="1" fillId="0" borderId="0" xfId="121" applyFont="1" applyFill="1" applyBorder="1" applyAlignment="1" applyProtection="1">
      <alignment vertical="center"/>
      <protection/>
    </xf>
    <xf numFmtId="0" fontId="3" fillId="0" borderId="0" xfId="121" applyAlignment="1">
      <alignment vertical="center"/>
      <protection/>
    </xf>
    <xf numFmtId="0" fontId="0" fillId="0" borderId="0" xfId="121" applyFont="1">
      <alignment horizontal="left" vertical="center"/>
      <protection/>
    </xf>
    <xf numFmtId="0" fontId="3" fillId="0" borderId="48" xfId="121" applyBorder="1" applyAlignment="1">
      <alignment horizontal="center" vertical="center" wrapText="1"/>
      <protection/>
    </xf>
    <xf numFmtId="0" fontId="3" fillId="0" borderId="0" xfId="121" applyBorder="1" applyAlignment="1">
      <alignment horizontal="center" vertical="center" wrapText="1"/>
      <protection/>
    </xf>
    <xf numFmtId="0" fontId="11" fillId="0" borderId="0" xfId="121" applyFont="1" applyBorder="1">
      <alignment horizontal="left" vertical="center"/>
      <protection/>
    </xf>
    <xf numFmtId="0" fontId="3" fillId="0" borderId="49" xfId="121" applyFill="1" applyBorder="1" applyAlignment="1" applyProtection="1">
      <alignment horizontal="center" vertical="center" wrapText="1"/>
      <protection/>
    </xf>
    <xf numFmtId="0" fontId="3" fillId="0" borderId="50" xfId="121" applyFill="1" applyBorder="1" applyAlignment="1" applyProtection="1">
      <alignment horizontal="center" vertical="center" wrapText="1"/>
      <protection/>
    </xf>
    <xf numFmtId="0" fontId="3" fillId="0" borderId="48" xfId="121" applyFill="1" applyBorder="1" applyAlignment="1" applyProtection="1">
      <alignment horizontal="center" vertical="center" wrapText="1"/>
      <protection/>
    </xf>
    <xf numFmtId="0" fontId="3" fillId="0" borderId="51" xfId="121" applyFill="1" applyBorder="1" applyAlignment="1" applyProtection="1">
      <alignment horizontal="center" vertical="center" wrapText="1"/>
      <protection/>
    </xf>
    <xf numFmtId="0" fontId="3" fillId="0" borderId="52" xfId="121" applyFill="1" applyBorder="1" applyAlignment="1" applyProtection="1">
      <alignment horizontal="center" vertical="center" wrapText="1"/>
      <protection/>
    </xf>
    <xf numFmtId="0" fontId="0" fillId="0" borderId="47" xfId="121" applyFont="1" applyFill="1" applyBorder="1" applyAlignment="1" applyProtection="1">
      <alignment horizontal="center" vertical="center" wrapText="1"/>
      <protection/>
    </xf>
    <xf numFmtId="0" fontId="0" fillId="0" borderId="53" xfId="121" applyFont="1" applyFill="1" applyBorder="1" applyAlignment="1" applyProtection="1">
      <alignment horizontal="center" vertical="center" wrapText="1"/>
      <protection/>
    </xf>
    <xf numFmtId="0" fontId="0" fillId="0" borderId="48" xfId="121" applyFont="1" applyFill="1" applyBorder="1" applyAlignment="1" applyProtection="1">
      <alignment horizontal="center" vertical="center" wrapText="1"/>
      <protection/>
    </xf>
    <xf numFmtId="0" fontId="0" fillId="0" borderId="51" xfId="121" applyFont="1" applyFill="1" applyBorder="1" applyAlignment="1" applyProtection="1">
      <alignment horizontal="center" vertical="center" wrapText="1"/>
      <protection/>
    </xf>
    <xf numFmtId="0" fontId="3" fillId="0" borderId="54" xfId="121" applyBorder="1">
      <alignment horizontal="left" vertical="center"/>
      <protection/>
    </xf>
    <xf numFmtId="0" fontId="0" fillId="0" borderId="55" xfId="121" applyFont="1" applyFill="1" applyBorder="1" applyAlignment="1" applyProtection="1">
      <alignment horizontal="center" vertical="center" wrapText="1"/>
      <protection/>
    </xf>
    <xf numFmtId="0" fontId="3" fillId="0" borderId="55" xfId="121" applyFill="1" applyBorder="1" applyAlignment="1" applyProtection="1">
      <alignment horizontal="center" vertical="center" wrapText="1"/>
      <protection/>
    </xf>
    <xf numFmtId="0" fontId="3" fillId="0" borderId="54" xfId="121" applyFill="1" applyBorder="1" applyAlignment="1" applyProtection="1">
      <alignment horizontal="center" vertical="center" wrapText="1"/>
      <protection/>
    </xf>
    <xf numFmtId="0" fontId="3" fillId="0" borderId="0" xfId="121" applyFill="1" applyBorder="1" applyAlignment="1" applyProtection="1">
      <alignment horizontal="center" vertical="center" wrapText="1"/>
      <protection/>
    </xf>
    <xf numFmtId="0" fontId="3" fillId="0" borderId="56" xfId="121" applyFill="1" applyBorder="1" applyAlignment="1" applyProtection="1">
      <alignment horizontal="center" vertical="center" wrapText="1"/>
      <protection/>
    </xf>
    <xf numFmtId="0" fontId="3" fillId="0" borderId="47" xfId="121" applyFill="1" applyBorder="1" applyAlignment="1" applyProtection="1">
      <alignment horizontal="center" vertical="center" wrapText="1"/>
      <protection/>
    </xf>
    <xf numFmtId="0" fontId="3" fillId="0" borderId="53" xfId="121" applyFill="1" applyBorder="1" applyAlignment="1" applyProtection="1">
      <alignment horizontal="center" vertical="center" wrapText="1"/>
      <protection/>
    </xf>
    <xf numFmtId="0" fontId="32" fillId="0" borderId="0" xfId="121" applyFont="1" applyBorder="1">
      <alignment horizontal="left" vertical="center"/>
      <protection/>
    </xf>
    <xf numFmtId="0" fontId="3" fillId="0" borderId="57" xfId="121" applyFill="1" applyBorder="1" applyAlignment="1" applyProtection="1">
      <alignment horizontal="center" vertical="center" wrapText="1"/>
      <protection/>
    </xf>
    <xf numFmtId="0" fontId="3" fillId="0" borderId="58" xfId="121" applyFill="1" applyBorder="1" applyAlignment="1" applyProtection="1">
      <alignment horizontal="center" vertical="center" wrapText="1"/>
      <protection/>
    </xf>
    <xf numFmtId="0" fontId="0" fillId="0" borderId="59" xfId="121" applyFont="1" applyFill="1" applyBorder="1" applyAlignment="1" applyProtection="1">
      <alignment horizontal="center" vertical="center" wrapText="1"/>
      <protection/>
    </xf>
    <xf numFmtId="0" fontId="3" fillId="0" borderId="59" xfId="121" applyFill="1" applyBorder="1" applyAlignment="1" applyProtection="1">
      <alignment horizontal="center" vertical="center" wrapText="1"/>
      <protection/>
    </xf>
    <xf numFmtId="0" fontId="3" fillId="0" borderId="60" xfId="121" applyFill="1" applyBorder="1" applyAlignment="1" applyProtection="1">
      <alignment horizontal="center" vertical="center" wrapText="1"/>
      <protection/>
    </xf>
    <xf numFmtId="0" fontId="3" fillId="0" borderId="50" xfId="121" applyFill="1" applyBorder="1" applyAlignment="1" applyProtection="1">
      <alignment horizontal="center" vertical="center" wrapText="1"/>
      <protection/>
    </xf>
    <xf numFmtId="0" fontId="0" fillId="0" borderId="57" xfId="121" applyFont="1" applyFill="1" applyBorder="1" applyAlignment="1" applyProtection="1">
      <alignment horizontal="center" vertical="center" wrapText="1"/>
      <protection/>
    </xf>
    <xf numFmtId="0" fontId="3" fillId="0" borderId="53" xfId="121" applyFill="1" applyBorder="1" applyAlignment="1" applyProtection="1">
      <alignment horizontal="center" vertical="center" wrapText="1"/>
      <protection/>
    </xf>
    <xf numFmtId="0" fontId="3" fillId="0" borderId="61" xfId="121" applyFill="1" applyBorder="1" applyAlignment="1" applyProtection="1">
      <alignment horizontal="center" vertical="center" wrapText="1"/>
      <protection/>
    </xf>
    <xf numFmtId="49" fontId="80" fillId="0" borderId="47" xfId="121" applyNumberFormat="1" applyFont="1" applyBorder="1" applyAlignment="1">
      <alignment horizontal="center" vertical="center"/>
      <protection/>
    </xf>
    <xf numFmtId="49" fontId="80" fillId="0" borderId="47" xfId="121" applyNumberFormat="1" applyFont="1" applyBorder="1" applyAlignment="1">
      <alignment horizontal="center" vertical="center"/>
      <protection/>
    </xf>
    <xf numFmtId="0" fontId="34" fillId="0" borderId="0" xfId="121" applyFont="1" applyBorder="1" applyAlignment="1">
      <alignment horizontal="center" vertical="center" wrapText="1"/>
      <protection/>
    </xf>
    <xf numFmtId="49" fontId="3" fillId="0" borderId="61" xfId="121" applyNumberFormat="1" applyBorder="1" applyAlignment="1">
      <alignment horizontal="center" vertical="center" wrapText="1"/>
      <protection/>
    </xf>
    <xf numFmtId="49" fontId="3" fillId="0" borderId="61" xfId="121" applyNumberFormat="1" applyBorder="1" applyAlignment="1">
      <alignment horizontal="left" vertical="center" wrapText="1"/>
      <protection/>
    </xf>
    <xf numFmtId="49" fontId="3" fillId="0" borderId="61" xfId="121" applyNumberFormat="1" applyBorder="1" applyAlignment="1">
      <alignment horizontal="center" vertical="center" wrapText="1"/>
      <protection/>
    </xf>
    <xf numFmtId="49" fontId="3" fillId="0" borderId="61" xfId="121" applyNumberFormat="1" applyBorder="1" applyAlignment="1">
      <alignment horizontal="right" vertical="center" wrapText="1"/>
      <protection/>
    </xf>
    <xf numFmtId="49" fontId="1" fillId="0" borderId="61" xfId="121" applyNumberFormat="1" applyFont="1" applyBorder="1" applyAlignment="1">
      <alignment horizontal="right" vertical="center" wrapText="1"/>
      <protection/>
    </xf>
    <xf numFmtId="0" fontId="3" fillId="0" borderId="61" xfId="121" applyNumberFormat="1" applyFill="1" applyBorder="1" applyAlignment="1" applyProtection="1">
      <alignment horizontal="left" vertical="center"/>
      <protection/>
    </xf>
    <xf numFmtId="49" fontId="81" fillId="0" borderId="0" xfId="110" applyNumberFormat="1" applyFont="1" applyAlignment="1">
      <alignment horizontal="left" vertical="center"/>
      <protection/>
    </xf>
    <xf numFmtId="49" fontId="81" fillId="0" borderId="0" xfId="110" applyFont="1" applyAlignment="1">
      <alignment horizontal="left" vertical="center"/>
      <protection/>
    </xf>
    <xf numFmtId="49" fontId="35" fillId="0" borderId="56" xfId="110" applyFont="1" applyBorder="1" applyAlignment="1">
      <alignment horizontal="center" vertical="center" wrapText="1"/>
      <protection/>
    </xf>
    <xf numFmtId="49" fontId="3" fillId="0" borderId="61" xfId="110" applyNumberFormat="1" applyBorder="1" applyAlignment="1">
      <alignment horizontal="center" vertical="center"/>
      <protection/>
    </xf>
    <xf numFmtId="0" fontId="3" fillId="23" borderId="49" xfId="110" applyNumberFormat="1" applyFill="1" applyBorder="1" applyAlignment="1" applyProtection="1">
      <alignment horizontal="left" vertical="center" wrapText="1" indent="1"/>
      <protection/>
    </xf>
    <xf numFmtId="49" fontId="3" fillId="41" borderId="61" xfId="110" applyNumberFormat="1" applyFill="1" applyBorder="1" applyAlignment="1" applyProtection="1">
      <alignment horizontal="center" vertical="center" wrapText="1"/>
      <protection locked="0"/>
    </xf>
    <xf numFmtId="1" fontId="3" fillId="21" borderId="61" xfId="110" applyNumberFormat="1" applyFill="1" applyBorder="1" applyAlignment="1" applyProtection="1">
      <alignment horizontal="center" vertical="center" wrapText="1"/>
      <protection locked="0"/>
    </xf>
    <xf numFmtId="4" fontId="3" fillId="21" borderId="61" xfId="110" applyNumberFormat="1" applyFill="1" applyBorder="1" applyAlignment="1" applyProtection="1">
      <alignment horizontal="right" vertical="center" wrapText="1"/>
      <protection locked="0"/>
    </xf>
    <xf numFmtId="4" fontId="1" fillId="23" borderId="61" xfId="110" applyNumberFormat="1" applyFont="1" applyFill="1" applyBorder="1" applyAlignment="1" applyProtection="1">
      <alignment horizontal="right" vertical="center" wrapText="1"/>
      <protection/>
    </xf>
    <xf numFmtId="4" fontId="3" fillId="23" borderId="61" xfId="110" applyNumberFormat="1" applyFill="1" applyBorder="1" applyAlignment="1" applyProtection="1">
      <alignment horizontal="right" vertical="center" wrapText="1"/>
      <protection/>
    </xf>
    <xf numFmtId="4" fontId="3" fillId="0" borderId="61" xfId="110" applyNumberFormat="1" applyFill="1" applyBorder="1" applyAlignment="1" applyProtection="1">
      <alignment horizontal="right" vertical="center" wrapText="1"/>
      <protection/>
    </xf>
    <xf numFmtId="0" fontId="3" fillId="0" borderId="61" xfId="110" applyNumberFormat="1" applyFill="1" applyBorder="1" applyAlignment="1" applyProtection="1">
      <alignment horizontal="left" vertical="center" wrapText="1"/>
      <protection/>
    </xf>
    <xf numFmtId="49" fontId="3" fillId="0" borderId="0" xfId="110" applyBorder="1" applyAlignment="1">
      <alignment horizontal="left" vertical="center"/>
      <protection/>
    </xf>
    <xf numFmtId="49" fontId="3" fillId="0" borderId="0" xfId="110" applyAlignment="1">
      <alignment horizontal="left" vertical="center"/>
      <protection/>
    </xf>
    <xf numFmtId="49" fontId="3" fillId="0" borderId="0" xfId="110" applyProtection="1">
      <alignment vertical="top"/>
      <protection/>
    </xf>
    <xf numFmtId="49" fontId="36" fillId="0" borderId="56" xfId="110" applyFont="1" applyBorder="1" applyAlignment="1">
      <alignment horizontal="center" vertical="center" wrapText="1"/>
      <protection/>
    </xf>
    <xf numFmtId="0" fontId="3" fillId="23" borderId="55" xfId="110" applyNumberFormat="1" applyFill="1" applyBorder="1" applyAlignment="1" applyProtection="1">
      <alignment horizontal="left" vertical="center" wrapText="1" indent="1"/>
      <protection/>
    </xf>
    <xf numFmtId="49" fontId="11" fillId="0" borderId="49" xfId="110" applyNumberFormat="1" applyFont="1" applyBorder="1" applyAlignment="1">
      <alignment horizontal="center" vertical="center"/>
      <protection/>
    </xf>
    <xf numFmtId="0" fontId="3" fillId="0" borderId="61" xfId="110" applyNumberFormat="1" applyBorder="1" applyAlignment="1">
      <alignment horizontal="center" vertical="center"/>
      <protection/>
    </xf>
    <xf numFmtId="49" fontId="3" fillId="41" borderId="61" xfId="110" applyNumberFormat="1" applyFill="1" applyBorder="1" applyAlignment="1" applyProtection="1">
      <alignment horizontal="left" vertical="center" wrapText="1"/>
      <protection locked="0"/>
    </xf>
    <xf numFmtId="4" fontId="1" fillId="21" borderId="61" xfId="110" applyNumberFormat="1" applyFont="1" applyFill="1" applyBorder="1" applyAlignment="1" applyProtection="1">
      <alignment horizontal="right" vertical="center" wrapText="1"/>
      <protection locked="0"/>
    </xf>
    <xf numFmtId="0" fontId="3" fillId="21" borderId="61" xfId="110" applyNumberFormat="1" applyFill="1" applyBorder="1" applyAlignment="1" applyProtection="1">
      <alignment horizontal="left" vertical="center" wrapText="1"/>
      <protection locked="0"/>
    </xf>
    <xf numFmtId="0" fontId="3" fillId="23" borderId="59" xfId="110" applyNumberFormat="1" applyFill="1" applyBorder="1" applyAlignment="1" applyProtection="1">
      <alignment horizontal="left" vertical="center" wrapText="1" indent="1"/>
      <protection/>
    </xf>
    <xf numFmtId="49" fontId="3" fillId="40" borderId="52" xfId="110" applyNumberFormat="1" applyFont="1" applyFill="1" applyBorder="1" applyAlignment="1" applyProtection="1">
      <alignment horizontal="center" vertical="center"/>
      <protection/>
    </xf>
    <xf numFmtId="49" fontId="3" fillId="40" borderId="47" xfId="110" applyNumberFormat="1" applyFont="1" applyFill="1" applyBorder="1" applyAlignment="1" applyProtection="1">
      <alignment horizontal="center" vertical="center"/>
      <protection/>
    </xf>
    <xf numFmtId="0" fontId="38" fillId="40" borderId="47" xfId="79" applyFont="1" applyFill="1" applyBorder="1" applyAlignment="1" applyProtection="1">
      <alignment horizontal="left" vertical="center" wrapText="1"/>
      <protection/>
    </xf>
    <xf numFmtId="0" fontId="39" fillId="40" borderId="47" xfId="79" applyFont="1" applyFill="1" applyBorder="1" applyAlignment="1" applyProtection="1">
      <alignment horizontal="left" vertical="center" indent="1"/>
      <protection/>
    </xf>
    <xf numFmtId="0" fontId="40" fillId="40" borderId="53" xfId="79" applyFont="1" applyFill="1" applyBorder="1" applyAlignment="1" applyProtection="1">
      <alignment vertical="center"/>
      <protection/>
    </xf>
    <xf numFmtId="49" fontId="3" fillId="0" borderId="54" xfId="110" applyBorder="1" applyAlignment="1">
      <alignment horizontal="left" vertical="center"/>
      <protection/>
    </xf>
    <xf numFmtId="0" fontId="36" fillId="0" borderId="0" xfId="121" applyFont="1" applyBorder="1" applyAlignment="1">
      <alignment horizontal="center" vertical="center"/>
      <protection/>
    </xf>
    <xf numFmtId="49" fontId="0" fillId="40" borderId="57" xfId="121" applyNumberFormat="1" applyFont="1" applyFill="1" applyBorder="1" applyAlignment="1" applyProtection="1">
      <alignment horizontal="center" vertical="center"/>
      <protection/>
    </xf>
    <xf numFmtId="0" fontId="38" fillId="40" borderId="60" xfId="79" applyFont="1" applyFill="1" applyBorder="1" applyAlignment="1" applyProtection="1">
      <alignment horizontal="left" vertical="center" wrapText="1" indent="1"/>
      <protection/>
    </xf>
    <xf numFmtId="0" fontId="39" fillId="40" borderId="60" xfId="79" applyFont="1" applyFill="1" applyBorder="1" applyAlignment="1" applyProtection="1">
      <alignment horizontal="left" vertical="center" indent="1"/>
      <protection/>
    </xf>
    <xf numFmtId="0" fontId="40" fillId="40" borderId="60" xfId="79" applyFont="1" applyFill="1" applyBorder="1" applyAlignment="1" applyProtection="1">
      <alignment vertical="center"/>
      <protection/>
    </xf>
    <xf numFmtId="0" fontId="3" fillId="0" borderId="0" xfId="121" applyAlignment="1">
      <alignment horizontal="left" vertical="center" wrapText="1"/>
      <protection/>
    </xf>
    <xf numFmtId="0" fontId="3" fillId="0" borderId="0" xfId="121" applyAlignment="1">
      <alignment horizontal="right" vertical="center" wrapText="1"/>
      <protection/>
    </xf>
  </cellXfs>
  <cellStyles count="12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Action" xfId="48"/>
    <cellStyle name="Cells" xfId="49"/>
    <cellStyle name="Cells 2" xfId="50"/>
    <cellStyle name="Currency [0]" xfId="51"/>
    <cellStyle name="currency1" xfId="52"/>
    <cellStyle name="Currency2" xfId="53"/>
    <cellStyle name="currency3" xfId="54"/>
    <cellStyle name="currency4" xfId="55"/>
    <cellStyle name="DblClick" xfId="56"/>
    <cellStyle name="DblClickWeb" xfId="57"/>
    <cellStyle name="Followed Hyperlink" xfId="58"/>
    <cellStyle name="Formuls" xfId="59"/>
    <cellStyle name="Header" xfId="60"/>
    <cellStyle name="Header 3" xfId="61"/>
    <cellStyle name="Hyperlink" xfId="62"/>
    <cellStyle name="normal" xfId="63"/>
    <cellStyle name="Normal1" xfId="64"/>
    <cellStyle name="Normal2" xfId="65"/>
    <cellStyle name="Percent1" xfId="66"/>
    <cellStyle name="Title" xfId="67"/>
    <cellStyle name="Title 4" xfId="68"/>
    <cellStyle name="Акцент1" xfId="69"/>
    <cellStyle name="Акцент2" xfId="70"/>
    <cellStyle name="Акцент3" xfId="71"/>
    <cellStyle name="Акцент4" xfId="72"/>
    <cellStyle name="Акцент5" xfId="73"/>
    <cellStyle name="Акцент6" xfId="74"/>
    <cellStyle name="Ввод " xfId="75"/>
    <cellStyle name="Вывод" xfId="76"/>
    <cellStyle name="Вычисление" xfId="77"/>
    <cellStyle name="Hyperlink" xfId="78"/>
    <cellStyle name="Гиперссылка 2" xfId="79"/>
    <cellStyle name="Гиперссылка 2 2" xfId="80"/>
    <cellStyle name="Гиперссылка 3" xfId="81"/>
    <cellStyle name="Гиперссылка 4" xfId="82"/>
    <cellStyle name="Гиперссылка 4 2" xfId="83"/>
    <cellStyle name="Гиперссылка 4 2 2" xfId="84"/>
    <cellStyle name="Гиперссылка 4 3" xfId="85"/>
    <cellStyle name="Гиперссылка 4 3 2" xfId="86"/>
    <cellStyle name="Гиперссылка 4_ZAYAVKA.TEPLO(v0.1)" xfId="87"/>
    <cellStyle name="Гиперссылка 5" xfId="88"/>
    <cellStyle name="Currency" xfId="89"/>
    <cellStyle name="Currency [0]" xfId="90"/>
    <cellStyle name="Заголовок" xfId="91"/>
    <cellStyle name="Заголовок 1" xfId="92"/>
    <cellStyle name="Заголовок 2" xfId="93"/>
    <cellStyle name="Заголовок 3" xfId="94"/>
    <cellStyle name="Заголовок 4" xfId="95"/>
    <cellStyle name="ЗаголовокСтолбца" xfId="96"/>
    <cellStyle name="Значение" xfId="97"/>
    <cellStyle name="Итог" xfId="98"/>
    <cellStyle name="Контрольная ячейка" xfId="99"/>
    <cellStyle name="Название" xfId="100"/>
    <cellStyle name="Нейтральный" xfId="101"/>
    <cellStyle name="Обычный 10" xfId="102"/>
    <cellStyle name="Обычный 12" xfId="103"/>
    <cellStyle name="Обычный 12 2" xfId="104"/>
    <cellStyle name="Обычный 12 3" xfId="105"/>
    <cellStyle name="Обычный 12 4" xfId="106"/>
    <cellStyle name="Обычный 12 4 2" xfId="107"/>
    <cellStyle name="Обычный 12_FORM4.2015(v0.2)" xfId="108"/>
    <cellStyle name="Обычный 14" xfId="109"/>
    <cellStyle name="Обычный 2" xfId="110"/>
    <cellStyle name="Обычный 2 10 2" xfId="111"/>
    <cellStyle name="Обычный 2 7" xfId="112"/>
    <cellStyle name="Обычный 2 8" xfId="113"/>
    <cellStyle name="Обычный 2_FORM4.2015(v0.2)" xfId="114"/>
    <cellStyle name="Обычный 3" xfId="115"/>
    <cellStyle name="Обычный 3 2" xfId="116"/>
    <cellStyle name="Обычный 3 3" xfId="117"/>
    <cellStyle name="Обычный 3 3 2" xfId="118"/>
    <cellStyle name="Обычный 3 3_ZAYAVKA.TEPLO(v0.1)" xfId="119"/>
    <cellStyle name="Обычный 3_FORM4.2015(v0.2)" xfId="120"/>
    <cellStyle name="Обычный 4" xfId="121"/>
    <cellStyle name="Обычный 5" xfId="122"/>
    <cellStyle name="Обычный_Инвестиции Сети Сбыты ЭСО" xfId="123"/>
    <cellStyle name="Followed Hyperlink" xfId="124"/>
    <cellStyle name="Плохой" xfId="125"/>
    <cellStyle name="Пояснение" xfId="126"/>
    <cellStyle name="Примечание" xfId="127"/>
    <cellStyle name="Percent" xfId="128"/>
    <cellStyle name="Связанная ячейка" xfId="129"/>
    <cellStyle name="Стиль 1" xfId="130"/>
    <cellStyle name="Текст предупреждения" xfId="131"/>
    <cellStyle name="Comma" xfId="132"/>
    <cellStyle name="Comma [0]" xfId="133"/>
    <cellStyle name="Формула" xfId="134"/>
    <cellStyle name="ФормулаВБ_Мониторинг инвестиций" xfId="135"/>
    <cellStyle name="ФормулаНаКонтроль" xfId="136"/>
    <cellStyle name="Хороший" xfId="1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866775</xdr:colOff>
      <xdr:row>9</xdr:row>
      <xdr:rowOff>9525</xdr:rowOff>
    </xdr:from>
    <xdr:to>
      <xdr:col>9</xdr:col>
      <xdr:colOff>0</xdr:colOff>
      <xdr:row>10</xdr:row>
      <xdr:rowOff>0</xdr:rowOff>
    </xdr:to>
    <xdr:pic macro="[3]!modInfo.Data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11525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19</xdr:col>
      <xdr:colOff>171450</xdr:colOff>
      <xdr:row>31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53850" cy="502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21</xdr:col>
      <xdr:colOff>238125</xdr:colOff>
      <xdr:row>29</xdr:row>
      <xdr:rowOff>104775</xdr:rowOff>
    </xdr:to>
    <xdr:pic>
      <xdr:nvPicPr>
        <xdr:cNvPr id="1" name="Рисунок 2" descr="Безымянный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303972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rgi\&#1089;&#1077;&#1082;&#1088;&#1077;&#1090;&#1072;&#1088;&#1100;%20&#1087;&#1077;&#1088;&#1077;&#1087;&#1080;&#1089;&#1082;&#1072;\&#1044;&#1086;&#1082;&#1091;&#1084;&#1077;&#1085;&#1090;&#1099;%20&#1055;&#1072;&#1085;&#1072;&#1088;&#1080;&#1085;\&#1044;&#1086;&#1082;&#1091;&#1084;&#1077;&#1085;&#1090;&#1099;%20&#1055;&#1072;&#1085;&#1072;&#1088;&#1080;&#1085;\&#1086;&#1090;&#1095;&#1077;&#1090;&#1099;%20&#1045;&#1048;&#1040;&#1057;\INVEST_EE_FACT\2012%20&#1075;&#1086;&#1076;\&#1092;&#1072;&#1082;&#1090;\INVEST.EE.FACT%20IV%20kv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rgi\&#1089;&#1077;&#1082;&#1088;&#1077;&#1090;&#1072;&#1088;&#1100;%20&#1087;&#1077;&#1088;&#1077;&#1087;&#1080;&#1089;&#1082;&#1072;\&#1044;&#1086;&#1082;&#1091;&#1084;&#1077;&#1085;&#1090;&#1099;%20&#1055;&#1072;&#1085;&#1072;&#1088;&#1080;&#1085;\&#1054;&#1090;&#1095;&#1077;&#1090;&#1099;%20!!!!\NET.INV.2011\2013\NET.INV.2011%20v1.0.1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rgi\&#1089;&#1077;&#1082;&#1088;&#1077;&#1090;&#1072;&#1088;&#1100;%20&#1087;&#1077;&#1088;&#1077;&#1087;&#1080;&#1089;&#1082;&#1072;\&#1044;&#1086;&#1082;&#1091;&#1084;&#1077;&#1085;&#1090;&#1099;%20&#1055;&#1072;&#1085;&#1072;&#1088;&#1080;&#1085;\&#1054;&#1090;&#1095;&#1077;&#1090;&#1099;%20!!!!\NET.INV.2011\2014\NET.INV.2011%20v1.0.1%20year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OREP.INV.GEN.G(v3.1.2)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писок листов"/>
      <sheetName val="Ф.7.1"/>
      <sheetName val="Ф.7.2"/>
      <sheetName val="Ф.8"/>
      <sheetName val="Ф.9"/>
      <sheetName val="Ф.10"/>
      <sheetName val="Ф.11.1"/>
      <sheetName val="Ф.11.2"/>
      <sheetName val="Ф.12"/>
      <sheetName val="Ф.13"/>
      <sheetName val="Комментарий"/>
      <sheetName val="Проверка"/>
      <sheetName val="modHyp"/>
      <sheetName val="modUpdTemplMain"/>
      <sheetName val="modHypShowHide"/>
      <sheetName val="modChange"/>
      <sheetName val="TEHSHEET"/>
      <sheetName val="REESTR_ORG"/>
      <sheetName val="REESTR_FILTERED"/>
      <sheetName val="modfrmReestr"/>
      <sheetName val="modCommandButton"/>
      <sheetName val="AllSheetsInThisWorkbook"/>
      <sheetName val="modF_7_1"/>
      <sheetName val="modF_7_2"/>
      <sheetName val="modHandler"/>
      <sheetName val="modProv"/>
    </sheetNames>
    <sheetDataSet>
      <sheetData sheetId="4">
        <row r="14">
          <cell r="F14" t="str">
            <v>2012</v>
          </cell>
        </row>
        <row r="15">
          <cell r="F15" t="str">
            <v>IV квартал</v>
          </cell>
        </row>
        <row r="17">
          <cell r="F17" t="str">
            <v>МУП "Шушенские ТЭС"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4">
        <row r="9">
          <cell r="F9">
            <v>2013</v>
          </cell>
        </row>
      </sheetData>
      <sheetData sheetId="6">
        <row r="12">
          <cell r="I12">
            <v>1</v>
          </cell>
          <cell r="J12" t="str">
            <v>МУП "Шушенские ТЭС"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definedNames>
      <definedName name="modInfo.Data"/>
    </definedNames>
    <sheetDataSet>
      <sheetData sheetId="6">
        <row r="12">
          <cell r="I12">
            <v>1</v>
          </cell>
          <cell r="J12" t="str">
            <v>МУП "Шушенские ТЭС"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ИП"/>
      <sheetName val="Проекты и мероприятия"/>
      <sheetName val="Источники финансирования"/>
      <sheetName val="Комментарии"/>
      <sheetName val="Проверка"/>
      <sheetName val="AllSheetsInThisWorkbook"/>
      <sheetName val="modProv"/>
      <sheetName val="modProvGeneralProc"/>
      <sheetName val="modReestr"/>
      <sheetName val="modCheckCyan"/>
      <sheetName val="modCheckDate"/>
      <sheetName val="TEHSHEET"/>
      <sheetName val="modHTTP"/>
      <sheetName val="modIHLCommandBar"/>
      <sheetName val="modInstruction"/>
      <sheetName val="modfrmURL"/>
      <sheetName val="modfrmRegion"/>
      <sheetName val="modfrmSecretCode"/>
      <sheetName val="modfrmCheckUpdates"/>
      <sheetName val="modClassifierValidate"/>
      <sheetName val="REESTR_MO"/>
      <sheetName val="REESTR_ORG"/>
      <sheetName val="modfrmReestr"/>
      <sheetName val="modHyp"/>
      <sheetName val="modUpdTemplMain"/>
      <sheetName val="modThisWorkbook"/>
      <sheetName val="modList00"/>
      <sheetName val="modList01"/>
      <sheetName val="modList02"/>
      <sheetName val="modList03"/>
    </sheetNames>
    <sheetDataSet>
      <sheetData sheetId="0">
        <row r="3">
          <cell r="B3" t="str">
            <v>Версия 3.1.2</v>
          </cell>
        </row>
      </sheetData>
      <sheetData sheetId="2">
        <row r="8">
          <cell r="F8">
            <v>2019</v>
          </cell>
        </row>
        <row r="9">
          <cell r="F9" t="str">
            <v>Год</v>
          </cell>
        </row>
      </sheetData>
      <sheetData sheetId="14">
        <row r="2">
          <cell r="B2">
            <v>2021</v>
          </cell>
          <cell r="D2" t="str">
            <v>I квартал</v>
          </cell>
        </row>
        <row r="3">
          <cell r="B3">
            <v>2020</v>
          </cell>
          <cell r="D3" t="str">
            <v>I полугодие</v>
          </cell>
        </row>
        <row r="4">
          <cell r="B4">
            <v>2019</v>
          </cell>
          <cell r="D4" t="str">
            <v>9 месяцев</v>
          </cell>
        </row>
        <row r="5">
          <cell r="B5">
            <v>2018</v>
          </cell>
          <cell r="D5" t="str">
            <v>Год</v>
          </cell>
        </row>
        <row r="6">
          <cell r="B6">
            <v>2017</v>
          </cell>
        </row>
        <row r="7">
          <cell r="B7">
            <v>2016</v>
          </cell>
        </row>
        <row r="8">
          <cell r="B8">
            <v>2015</v>
          </cell>
        </row>
        <row r="9">
          <cell r="B9">
            <v>2014</v>
          </cell>
        </row>
        <row r="10">
          <cell r="B10">
            <v>2013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Z47"/>
  <sheetViews>
    <sheetView zoomScalePageLayoutView="0" workbookViewId="0" topLeftCell="F6">
      <selection activeCell="P44" sqref="P44"/>
    </sheetView>
  </sheetViews>
  <sheetFormatPr defaultColWidth="9.140625" defaultRowHeight="12.75" outlineLevelCol="1"/>
  <cols>
    <col min="1" max="5" width="0" style="1" hidden="1" customWidth="1"/>
    <col min="6" max="6" width="6.57421875" style="1" customWidth="1"/>
    <col min="7" max="7" width="42.140625" style="1" customWidth="1"/>
    <col min="8" max="9" width="13.7109375" style="1" customWidth="1"/>
    <col min="10" max="12" width="13.140625" style="1" hidden="1" customWidth="1" outlineLevel="1"/>
    <col min="13" max="13" width="15.7109375" style="1" customWidth="1" collapsed="1"/>
    <col min="14" max="24" width="15.7109375" style="1" customWidth="1"/>
    <col min="25" max="25" width="24.7109375" style="1" customWidth="1"/>
    <col min="26" max="26" width="5.7109375" style="2" customWidth="1"/>
    <col min="27" max="16384" width="9.140625" style="1" customWidth="1"/>
  </cols>
  <sheetData>
    <row r="1" ht="11.25" hidden="1"/>
    <row r="2" ht="11.25" hidden="1"/>
    <row r="3" ht="11.25" hidden="1"/>
    <row r="4" ht="11.25" hidden="1"/>
    <row r="5" ht="11.25" hidden="1"/>
    <row r="6" ht="15" customHeight="1"/>
    <row r="7" spans="6:26" ht="30" customHeight="1"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4"/>
    </row>
    <row r="8" spans="6:26" ht="30" customHeight="1" thickBot="1">
      <c r="F8" s="93" t="str">
        <f>"Мониторинг инвестиционных программ сетевых компаний за "&amp;IF(god&lt;&gt;"",god&amp;" год","год не определен")</f>
        <v>Мониторинг инвестиционных программ сетевых компаний за 2013 год</v>
      </c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5"/>
      <c r="Z8" s="5"/>
    </row>
    <row r="9" spans="6:26" ht="15" customHeight="1">
      <c r="F9" s="6"/>
      <c r="G9" s="7"/>
      <c r="H9" s="8"/>
      <c r="I9" s="8"/>
      <c r="J9" s="8"/>
      <c r="K9" s="8"/>
      <c r="L9" s="8"/>
      <c r="M9" s="8"/>
      <c r="N9" s="8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5"/>
    </row>
    <row r="10" spans="6:26" s="9" customFormat="1" ht="15" customHeight="1">
      <c r="F10" s="96" t="s">
        <v>0</v>
      </c>
      <c r="G10" s="99" t="s">
        <v>12</v>
      </c>
      <c r="H10" s="99" t="s">
        <v>13</v>
      </c>
      <c r="I10" s="99"/>
      <c r="J10" s="99" t="s">
        <v>14</v>
      </c>
      <c r="K10" s="99"/>
      <c r="L10" s="99"/>
      <c r="M10" s="99" t="s">
        <v>15</v>
      </c>
      <c r="N10" s="99"/>
      <c r="O10" s="99" t="s">
        <v>16</v>
      </c>
      <c r="P10" s="99"/>
      <c r="Q10" s="99"/>
      <c r="R10" s="99"/>
      <c r="S10" s="99"/>
      <c r="T10" s="99"/>
      <c r="U10" s="99"/>
      <c r="V10" s="99"/>
      <c r="W10" s="99"/>
      <c r="X10" s="99"/>
      <c r="Y10" s="103" t="s">
        <v>1</v>
      </c>
      <c r="Z10" s="11"/>
    </row>
    <row r="11" spans="6:26" s="12" customFormat="1" ht="15" customHeight="1">
      <c r="F11" s="97"/>
      <c r="G11" s="100"/>
      <c r="H11" s="102" t="s">
        <v>17</v>
      </c>
      <c r="I11" s="102" t="s">
        <v>18</v>
      </c>
      <c r="J11" s="102" t="s">
        <v>19</v>
      </c>
      <c r="K11" s="102" t="s">
        <v>20</v>
      </c>
      <c r="L11" s="102" t="s">
        <v>21</v>
      </c>
      <c r="M11" s="102"/>
      <c r="N11" s="102"/>
      <c r="O11" s="102" t="s">
        <v>22</v>
      </c>
      <c r="P11" s="102"/>
      <c r="Q11" s="102" t="s">
        <v>23</v>
      </c>
      <c r="R11" s="102"/>
      <c r="S11" s="102"/>
      <c r="T11" s="102"/>
      <c r="U11" s="102" t="s">
        <v>24</v>
      </c>
      <c r="V11" s="102"/>
      <c r="W11" s="102" t="s">
        <v>25</v>
      </c>
      <c r="X11" s="102"/>
      <c r="Y11" s="104"/>
      <c r="Z11" s="11"/>
    </row>
    <row r="12" spans="6:26" s="12" customFormat="1" ht="15" customHeight="1">
      <c r="F12" s="97"/>
      <c r="G12" s="100"/>
      <c r="H12" s="102"/>
      <c r="I12" s="102"/>
      <c r="J12" s="102"/>
      <c r="K12" s="102"/>
      <c r="L12" s="102"/>
      <c r="M12" s="102"/>
      <c r="N12" s="102"/>
      <c r="O12" s="102"/>
      <c r="P12" s="102"/>
      <c r="Q12" s="102" t="s">
        <v>26</v>
      </c>
      <c r="R12" s="102"/>
      <c r="S12" s="102" t="s">
        <v>27</v>
      </c>
      <c r="T12" s="102"/>
      <c r="U12" s="102"/>
      <c r="V12" s="102"/>
      <c r="W12" s="102"/>
      <c r="X12" s="102"/>
      <c r="Y12" s="104"/>
      <c r="Z12" s="11"/>
    </row>
    <row r="13" spans="6:26" ht="15" customHeight="1" thickBot="1">
      <c r="F13" s="98"/>
      <c r="G13" s="101"/>
      <c r="H13" s="101"/>
      <c r="I13" s="101"/>
      <c r="J13" s="101"/>
      <c r="K13" s="101"/>
      <c r="L13" s="101"/>
      <c r="M13" s="13" t="s">
        <v>2</v>
      </c>
      <c r="N13" s="13" t="s">
        <v>3</v>
      </c>
      <c r="O13" s="13" t="s">
        <v>2</v>
      </c>
      <c r="P13" s="13" t="s">
        <v>3</v>
      </c>
      <c r="Q13" s="13" t="s">
        <v>2</v>
      </c>
      <c r="R13" s="13" t="s">
        <v>3</v>
      </c>
      <c r="S13" s="13" t="s">
        <v>2</v>
      </c>
      <c r="T13" s="13" t="s">
        <v>3</v>
      </c>
      <c r="U13" s="13" t="s">
        <v>2</v>
      </c>
      <c r="V13" s="13" t="s">
        <v>3</v>
      </c>
      <c r="W13" s="13" t="s">
        <v>2</v>
      </c>
      <c r="X13" s="13" t="s">
        <v>3</v>
      </c>
      <c r="Y13" s="14"/>
      <c r="Z13" s="11"/>
    </row>
    <row r="14" spans="6:26" ht="15" customHeight="1">
      <c r="F14" s="15">
        <v>1</v>
      </c>
      <c r="G14" s="15">
        <v>2</v>
      </c>
      <c r="H14" s="15">
        <v>3</v>
      </c>
      <c r="I14" s="15">
        <v>4</v>
      </c>
      <c r="J14" s="15">
        <v>5</v>
      </c>
      <c r="K14" s="15">
        <v>6</v>
      </c>
      <c r="L14" s="15">
        <v>7</v>
      </c>
      <c r="M14" s="15">
        <v>8</v>
      </c>
      <c r="N14" s="15">
        <v>9</v>
      </c>
      <c r="O14" s="15">
        <v>10</v>
      </c>
      <c r="P14" s="15">
        <v>11</v>
      </c>
      <c r="Q14" s="15">
        <v>12</v>
      </c>
      <c r="R14" s="15">
        <v>13</v>
      </c>
      <c r="S14" s="15">
        <v>14</v>
      </c>
      <c r="T14" s="15">
        <v>15</v>
      </c>
      <c r="U14" s="15">
        <v>16</v>
      </c>
      <c r="V14" s="15">
        <v>17</v>
      </c>
      <c r="W14" s="15">
        <v>18</v>
      </c>
      <c r="X14" s="15">
        <v>19</v>
      </c>
      <c r="Y14" s="15">
        <v>20</v>
      </c>
      <c r="Z14" s="11"/>
    </row>
    <row r="15" spans="6:26" ht="22.5">
      <c r="F15" s="16" t="s">
        <v>4</v>
      </c>
      <c r="G15" s="17" t="s">
        <v>28</v>
      </c>
      <c r="H15" s="10"/>
      <c r="I15" s="10"/>
      <c r="J15" s="10"/>
      <c r="K15" s="10"/>
      <c r="L15" s="10"/>
      <c r="M15" s="18">
        <f aca="true" t="shared" si="0" ref="M15:X15">SUM(M16:M19)</f>
        <v>9587.2</v>
      </c>
      <c r="N15" s="18">
        <f t="shared" si="0"/>
        <v>9770.338</v>
      </c>
      <c r="O15" s="18">
        <f t="shared" si="0"/>
        <v>9587.2</v>
      </c>
      <c r="P15" s="18">
        <f t="shared" si="0"/>
        <v>9770.34</v>
      </c>
      <c r="Q15" s="18">
        <f t="shared" si="0"/>
        <v>4735</v>
      </c>
      <c r="R15" s="18">
        <f t="shared" si="0"/>
        <v>8557.23</v>
      </c>
      <c r="S15" s="18">
        <f t="shared" si="0"/>
        <v>4852.2</v>
      </c>
      <c r="T15" s="18">
        <f t="shared" si="0"/>
        <v>1213.11</v>
      </c>
      <c r="U15" s="18">
        <f t="shared" si="0"/>
        <v>0</v>
      </c>
      <c r="V15" s="18">
        <f t="shared" si="0"/>
        <v>0</v>
      </c>
      <c r="W15" s="18">
        <f t="shared" si="0"/>
        <v>0</v>
      </c>
      <c r="X15" s="18">
        <f t="shared" si="0"/>
        <v>0</v>
      </c>
      <c r="Y15" s="19"/>
      <c r="Z15" s="20"/>
    </row>
    <row r="16" spans="6:26" ht="15" customHeight="1">
      <c r="F16" s="21" t="s">
        <v>5</v>
      </c>
      <c r="G16" s="22" t="s">
        <v>29</v>
      </c>
      <c r="H16" s="23"/>
      <c r="I16" s="23"/>
      <c r="J16" s="23"/>
      <c r="K16" s="23"/>
      <c r="L16" s="23"/>
      <c r="M16" s="24">
        <f aca="true" t="shared" si="1" ref="M16:X16">SUMIF($Z19:$Z34,"=r_1_1",M19:M34)</f>
        <v>0</v>
      </c>
      <c r="N16" s="24">
        <f t="shared" si="1"/>
        <v>0</v>
      </c>
      <c r="O16" s="24">
        <f t="shared" si="1"/>
        <v>0</v>
      </c>
      <c r="P16" s="24">
        <f t="shared" si="1"/>
        <v>0</v>
      </c>
      <c r="Q16" s="24">
        <f t="shared" si="1"/>
        <v>0</v>
      </c>
      <c r="R16" s="24">
        <f t="shared" si="1"/>
        <v>0</v>
      </c>
      <c r="S16" s="24">
        <f t="shared" si="1"/>
        <v>0</v>
      </c>
      <c r="T16" s="24">
        <f t="shared" si="1"/>
        <v>0</v>
      </c>
      <c r="U16" s="24">
        <f t="shared" si="1"/>
        <v>0</v>
      </c>
      <c r="V16" s="24">
        <f t="shared" si="1"/>
        <v>0</v>
      </c>
      <c r="W16" s="24">
        <f t="shared" si="1"/>
        <v>0</v>
      </c>
      <c r="X16" s="24">
        <f t="shared" si="1"/>
        <v>0</v>
      </c>
      <c r="Y16" s="25"/>
      <c r="Z16" s="20"/>
    </row>
    <row r="17" spans="6:26" ht="15" customHeight="1">
      <c r="F17" s="21" t="s">
        <v>6</v>
      </c>
      <c r="G17" s="22" t="s">
        <v>30</v>
      </c>
      <c r="H17" s="23"/>
      <c r="I17" s="23"/>
      <c r="J17" s="23"/>
      <c r="K17" s="23"/>
      <c r="L17" s="23"/>
      <c r="M17" s="24">
        <f aca="true" t="shared" si="2" ref="M17:X17">SUMIF($Z19:$Z34,"=r_1_2",M19:M34)</f>
        <v>9587.2</v>
      </c>
      <c r="N17" s="24">
        <f t="shared" si="2"/>
        <v>9770.338</v>
      </c>
      <c r="O17" s="24">
        <f t="shared" si="2"/>
        <v>9587.2</v>
      </c>
      <c r="P17" s="24">
        <f t="shared" si="2"/>
        <v>9770.34</v>
      </c>
      <c r="Q17" s="24">
        <f t="shared" si="2"/>
        <v>4735</v>
      </c>
      <c r="R17" s="24">
        <f t="shared" si="2"/>
        <v>8557.23</v>
      </c>
      <c r="S17" s="24">
        <f t="shared" si="2"/>
        <v>4852.2</v>
      </c>
      <c r="T17" s="24">
        <f t="shared" si="2"/>
        <v>1213.11</v>
      </c>
      <c r="U17" s="24">
        <f t="shared" si="2"/>
        <v>0</v>
      </c>
      <c r="V17" s="24">
        <f t="shared" si="2"/>
        <v>0</v>
      </c>
      <c r="W17" s="24">
        <f t="shared" si="2"/>
        <v>0</v>
      </c>
      <c r="X17" s="24">
        <f t="shared" si="2"/>
        <v>0</v>
      </c>
      <c r="Y17" s="25"/>
      <c r="Z17" s="20"/>
    </row>
    <row r="18" spans="6:26" ht="15" customHeight="1">
      <c r="F18" s="21" t="s">
        <v>7</v>
      </c>
      <c r="G18" s="22" t="s">
        <v>31</v>
      </c>
      <c r="H18" s="23"/>
      <c r="I18" s="23"/>
      <c r="J18" s="23"/>
      <c r="K18" s="23"/>
      <c r="L18" s="23"/>
      <c r="M18" s="24">
        <f aca="true" t="shared" si="3" ref="M18:X18">SUMIF($Z19:$Z34,"=r_1_3",M19:M34)</f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  <c r="U18" s="24">
        <f t="shared" si="3"/>
        <v>0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5"/>
      <c r="Z18" s="20"/>
    </row>
    <row r="19" spans="6:26" ht="15" customHeight="1">
      <c r="F19" s="21" t="s">
        <v>8</v>
      </c>
      <c r="G19" s="22" t="s">
        <v>32</v>
      </c>
      <c r="H19" s="23"/>
      <c r="I19" s="23"/>
      <c r="J19" s="23"/>
      <c r="K19" s="23"/>
      <c r="L19" s="23"/>
      <c r="M19" s="24">
        <f aca="true" t="shared" si="4" ref="M19:X19">SUMIF($Z19:$Z34,"=r_1_4",M19:M34)</f>
        <v>0</v>
      </c>
      <c r="N19" s="24">
        <f t="shared" si="4"/>
        <v>0</v>
      </c>
      <c r="O19" s="24">
        <f t="shared" si="4"/>
        <v>0</v>
      </c>
      <c r="P19" s="24">
        <f t="shared" si="4"/>
        <v>0</v>
      </c>
      <c r="Q19" s="24">
        <f t="shared" si="4"/>
        <v>0</v>
      </c>
      <c r="R19" s="24">
        <f t="shared" si="4"/>
        <v>0</v>
      </c>
      <c r="S19" s="24">
        <f t="shared" si="4"/>
        <v>0</v>
      </c>
      <c r="T19" s="24">
        <f t="shared" si="4"/>
        <v>0</v>
      </c>
      <c r="U19" s="24">
        <f t="shared" si="4"/>
        <v>0</v>
      </c>
      <c r="V19" s="24">
        <f t="shared" si="4"/>
        <v>0</v>
      </c>
      <c r="W19" s="24">
        <f t="shared" si="4"/>
        <v>0</v>
      </c>
      <c r="X19" s="24">
        <f t="shared" si="4"/>
        <v>0</v>
      </c>
      <c r="Y19" s="25"/>
      <c r="Z19" s="20"/>
    </row>
    <row r="20" spans="1:26" s="26" customFormat="1" ht="15" customHeight="1">
      <c r="A20" s="105">
        <f>'[2]Справочник'!I12</f>
        <v>1</v>
      </c>
      <c r="F20" s="27" t="str">
        <f>'[2]Справочник'!J12</f>
        <v>МУП "Шушенские ТЭС"</v>
      </c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9"/>
      <c r="Z20" s="30"/>
    </row>
    <row r="21" spans="1:26" ht="15" customHeight="1">
      <c r="A21" s="105"/>
      <c r="F21" s="21" t="s">
        <v>5</v>
      </c>
      <c r="G21" s="22" t="s">
        <v>29</v>
      </c>
      <c r="H21" s="23"/>
      <c r="I21" s="23"/>
      <c r="J21" s="23"/>
      <c r="K21" s="23"/>
      <c r="L21" s="23"/>
      <c r="M21" s="24">
        <f>SUM(M22:M23)</f>
        <v>0</v>
      </c>
      <c r="N21" s="24">
        <f aca="true" t="shared" si="5" ref="N21:X21">SUM(N22:N23)</f>
        <v>0</v>
      </c>
      <c r="O21" s="24">
        <f t="shared" si="5"/>
        <v>0</v>
      </c>
      <c r="P21" s="24">
        <f t="shared" si="5"/>
        <v>0</v>
      </c>
      <c r="Q21" s="24">
        <f t="shared" si="5"/>
        <v>0</v>
      </c>
      <c r="R21" s="24">
        <f t="shared" si="5"/>
        <v>0</v>
      </c>
      <c r="S21" s="24">
        <f t="shared" si="5"/>
        <v>0</v>
      </c>
      <c r="T21" s="24">
        <f t="shared" si="5"/>
        <v>0</v>
      </c>
      <c r="U21" s="24">
        <f t="shared" si="5"/>
        <v>0</v>
      </c>
      <c r="V21" s="24">
        <f t="shared" si="5"/>
        <v>0</v>
      </c>
      <c r="W21" s="24">
        <f t="shared" si="5"/>
        <v>0</v>
      </c>
      <c r="X21" s="24">
        <f t="shared" si="5"/>
        <v>0</v>
      </c>
      <c r="Y21" s="31"/>
      <c r="Z21" s="32" t="s">
        <v>33</v>
      </c>
    </row>
    <row r="22" spans="1:26" ht="15" customHeight="1" hidden="1">
      <c r="A22" s="105"/>
      <c r="E22" s="33" t="s">
        <v>34</v>
      </c>
      <c r="F22" s="34" t="s">
        <v>5</v>
      </c>
      <c r="G22" s="35"/>
      <c r="H22" s="36"/>
      <c r="I22" s="36"/>
      <c r="J22" s="36"/>
      <c r="K22" s="36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  <c r="Z22" s="20"/>
    </row>
    <row r="23" spans="1:26" ht="15" customHeight="1">
      <c r="A23" s="105"/>
      <c r="F23" s="39"/>
      <c r="G23" s="40" t="s">
        <v>9</v>
      </c>
      <c r="H23" s="36"/>
      <c r="I23" s="36"/>
      <c r="J23" s="36"/>
      <c r="K23" s="36"/>
      <c r="L23" s="36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8"/>
      <c r="Z23" s="20"/>
    </row>
    <row r="24" spans="1:26" ht="15" customHeight="1">
      <c r="A24" s="105"/>
      <c r="F24" s="21" t="s">
        <v>6</v>
      </c>
      <c r="G24" s="22" t="s">
        <v>30</v>
      </c>
      <c r="H24" s="23"/>
      <c r="I24" s="23"/>
      <c r="J24" s="23"/>
      <c r="K24" s="23"/>
      <c r="L24" s="23"/>
      <c r="M24" s="24">
        <f aca="true" t="shared" si="6" ref="M24:X24">SUM(M25:M27)</f>
        <v>9587.2</v>
      </c>
      <c r="N24" s="24">
        <f t="shared" si="6"/>
        <v>9770.338</v>
      </c>
      <c r="O24" s="24">
        <f t="shared" si="6"/>
        <v>9587.2</v>
      </c>
      <c r="P24" s="24">
        <f t="shared" si="6"/>
        <v>9770.34</v>
      </c>
      <c r="Q24" s="24">
        <f t="shared" si="6"/>
        <v>4735</v>
      </c>
      <c r="R24" s="24">
        <f t="shared" si="6"/>
        <v>8557.23</v>
      </c>
      <c r="S24" s="24">
        <f t="shared" si="6"/>
        <v>4852.2</v>
      </c>
      <c r="T24" s="24">
        <f t="shared" si="6"/>
        <v>1213.11</v>
      </c>
      <c r="U24" s="24">
        <f t="shared" si="6"/>
        <v>0</v>
      </c>
      <c r="V24" s="24">
        <f t="shared" si="6"/>
        <v>0</v>
      </c>
      <c r="W24" s="24">
        <f t="shared" si="6"/>
        <v>0</v>
      </c>
      <c r="X24" s="24">
        <f t="shared" si="6"/>
        <v>0</v>
      </c>
      <c r="Y24" s="31"/>
      <c r="Z24" s="32" t="s">
        <v>35</v>
      </c>
    </row>
    <row r="25" spans="1:26" ht="15" customHeight="1" hidden="1">
      <c r="A25" s="105"/>
      <c r="E25" s="33" t="s">
        <v>34</v>
      </c>
      <c r="F25" s="34" t="s">
        <v>6</v>
      </c>
      <c r="G25" s="35"/>
      <c r="H25" s="36"/>
      <c r="I25" s="36"/>
      <c r="J25" s="36"/>
      <c r="K25" s="36"/>
      <c r="L25" s="36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  <c r="Z25" s="20"/>
    </row>
    <row r="26" spans="1:26" ht="30" customHeight="1">
      <c r="A26" s="105"/>
      <c r="F26" s="21" t="s">
        <v>10</v>
      </c>
      <c r="G26" s="41" t="s">
        <v>11</v>
      </c>
      <c r="H26" s="42" t="s">
        <v>36</v>
      </c>
      <c r="I26" s="42" t="s">
        <v>37</v>
      </c>
      <c r="J26" s="43"/>
      <c r="K26" s="44"/>
      <c r="L26" s="44"/>
      <c r="M26" s="43">
        <v>9587.2</v>
      </c>
      <c r="N26" s="43">
        <v>9770.338</v>
      </c>
      <c r="O26" s="24">
        <f>Q26+S26+U26+W26</f>
        <v>9587.2</v>
      </c>
      <c r="P26" s="24">
        <f>R26+T26+V26+X26</f>
        <v>9770.34</v>
      </c>
      <c r="Q26" s="43">
        <v>4735</v>
      </c>
      <c r="R26" s="43">
        <v>8557.23</v>
      </c>
      <c r="S26" s="43">
        <v>4852.2</v>
      </c>
      <c r="T26" s="43">
        <v>1213.11</v>
      </c>
      <c r="U26" s="43">
        <v>0</v>
      </c>
      <c r="V26" s="43">
        <v>0</v>
      </c>
      <c r="W26" s="43">
        <v>0</v>
      </c>
      <c r="X26" s="43">
        <v>0</v>
      </c>
      <c r="Y26" s="45"/>
      <c r="Z26" s="20"/>
    </row>
    <row r="27" spans="1:26" ht="15" customHeight="1">
      <c r="A27" s="105"/>
      <c r="F27" s="39"/>
      <c r="G27" s="40" t="s">
        <v>9</v>
      </c>
      <c r="H27" s="36"/>
      <c r="I27" s="36"/>
      <c r="J27" s="36"/>
      <c r="K27" s="36"/>
      <c r="L27" s="36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8"/>
      <c r="Z27" s="20"/>
    </row>
    <row r="28" spans="1:26" ht="15" customHeight="1">
      <c r="A28" s="105"/>
      <c r="F28" s="21" t="s">
        <v>7</v>
      </c>
      <c r="G28" s="22" t="s">
        <v>31</v>
      </c>
      <c r="H28" s="23"/>
      <c r="I28" s="23"/>
      <c r="J28" s="23"/>
      <c r="K28" s="23"/>
      <c r="L28" s="23"/>
      <c r="M28" s="24">
        <f aca="true" t="shared" si="7" ref="M28:X28">SUM(M29:M30)</f>
        <v>0</v>
      </c>
      <c r="N28" s="24">
        <f t="shared" si="7"/>
        <v>0</v>
      </c>
      <c r="O28" s="24">
        <f t="shared" si="7"/>
        <v>0</v>
      </c>
      <c r="P28" s="24">
        <f t="shared" si="7"/>
        <v>0</v>
      </c>
      <c r="Q28" s="24">
        <f t="shared" si="7"/>
        <v>0</v>
      </c>
      <c r="R28" s="24">
        <f t="shared" si="7"/>
        <v>0</v>
      </c>
      <c r="S28" s="24">
        <f t="shared" si="7"/>
        <v>0</v>
      </c>
      <c r="T28" s="24">
        <f t="shared" si="7"/>
        <v>0</v>
      </c>
      <c r="U28" s="24">
        <f t="shared" si="7"/>
        <v>0</v>
      </c>
      <c r="V28" s="24">
        <f t="shared" si="7"/>
        <v>0</v>
      </c>
      <c r="W28" s="24">
        <f t="shared" si="7"/>
        <v>0</v>
      </c>
      <c r="X28" s="24">
        <f t="shared" si="7"/>
        <v>0</v>
      </c>
      <c r="Y28" s="31"/>
      <c r="Z28" s="32" t="s">
        <v>38</v>
      </c>
    </row>
    <row r="29" spans="1:26" ht="15" customHeight="1" hidden="1">
      <c r="A29" s="105"/>
      <c r="E29" s="33" t="s">
        <v>34</v>
      </c>
      <c r="F29" s="34" t="s">
        <v>7</v>
      </c>
      <c r="G29" s="35"/>
      <c r="H29" s="36"/>
      <c r="I29" s="36"/>
      <c r="J29" s="36"/>
      <c r="K29" s="36"/>
      <c r="L29" s="36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8"/>
      <c r="Z29" s="20"/>
    </row>
    <row r="30" spans="1:26" ht="15" customHeight="1">
      <c r="A30" s="105"/>
      <c r="F30" s="39"/>
      <c r="G30" s="40" t="s">
        <v>9</v>
      </c>
      <c r="H30" s="36"/>
      <c r="I30" s="36"/>
      <c r="J30" s="36"/>
      <c r="K30" s="36"/>
      <c r="L30" s="36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8"/>
      <c r="Z30" s="20"/>
    </row>
    <row r="31" spans="1:26" ht="15" customHeight="1">
      <c r="A31" s="105"/>
      <c r="F31" s="21" t="s">
        <v>8</v>
      </c>
      <c r="G31" s="22" t="s">
        <v>39</v>
      </c>
      <c r="H31" s="23"/>
      <c r="I31" s="23"/>
      <c r="J31" s="23"/>
      <c r="K31" s="23"/>
      <c r="L31" s="23"/>
      <c r="M31" s="24">
        <f aca="true" t="shared" si="8" ref="M31:X31">SUM(M32:M33)</f>
        <v>0</v>
      </c>
      <c r="N31" s="24">
        <f t="shared" si="8"/>
        <v>0</v>
      </c>
      <c r="O31" s="24">
        <f t="shared" si="8"/>
        <v>0</v>
      </c>
      <c r="P31" s="24">
        <f t="shared" si="8"/>
        <v>0</v>
      </c>
      <c r="Q31" s="24">
        <f t="shared" si="8"/>
        <v>0</v>
      </c>
      <c r="R31" s="24">
        <f t="shared" si="8"/>
        <v>0</v>
      </c>
      <c r="S31" s="24">
        <f t="shared" si="8"/>
        <v>0</v>
      </c>
      <c r="T31" s="24">
        <f t="shared" si="8"/>
        <v>0</v>
      </c>
      <c r="U31" s="24">
        <f t="shared" si="8"/>
        <v>0</v>
      </c>
      <c r="V31" s="24">
        <f t="shared" si="8"/>
        <v>0</v>
      </c>
      <c r="W31" s="24">
        <f t="shared" si="8"/>
        <v>0</v>
      </c>
      <c r="X31" s="24">
        <f t="shared" si="8"/>
        <v>0</v>
      </c>
      <c r="Y31" s="31"/>
      <c r="Z31" s="32" t="s">
        <v>40</v>
      </c>
    </row>
    <row r="32" spans="1:26" ht="15" customHeight="1" hidden="1">
      <c r="A32" s="105"/>
      <c r="E32" s="33" t="s">
        <v>34</v>
      </c>
      <c r="F32" s="34" t="s">
        <v>8</v>
      </c>
      <c r="G32" s="35"/>
      <c r="H32" s="36"/>
      <c r="I32" s="36"/>
      <c r="J32" s="36"/>
      <c r="K32" s="36"/>
      <c r="L32" s="36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8"/>
      <c r="Z32" s="20"/>
    </row>
    <row r="33" spans="1:26" ht="15" customHeight="1">
      <c r="A33" s="105"/>
      <c r="F33" s="46"/>
      <c r="G33" s="40" t="s">
        <v>9</v>
      </c>
      <c r="H33" s="47"/>
      <c r="I33" s="47"/>
      <c r="J33" s="47"/>
      <c r="K33" s="47"/>
      <c r="L33" s="47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9"/>
      <c r="Z33" s="20"/>
    </row>
    <row r="34" spans="6:26" ht="15" customHeight="1" thickBot="1">
      <c r="F34" s="50"/>
      <c r="G34" s="51" t="s">
        <v>9</v>
      </c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3"/>
      <c r="Z34" s="5"/>
    </row>
    <row r="35" spans="6:26" ht="15" customHeight="1"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5"/>
    </row>
    <row r="36" spans="6:26" ht="15" customHeight="1">
      <c r="F36" s="12"/>
      <c r="G36" s="54" t="s">
        <v>41</v>
      </c>
      <c r="H36" s="12"/>
      <c r="I36" s="12"/>
      <c r="J36" s="12"/>
      <c r="K36" s="12"/>
      <c r="L36" s="12"/>
      <c r="M36" s="12"/>
      <c r="N36" s="12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5"/>
    </row>
    <row r="37" spans="6:26" s="55" customFormat="1" ht="12.75">
      <c r="F37" s="12"/>
      <c r="G37" s="56" t="s">
        <v>42</v>
      </c>
      <c r="H37" s="57"/>
      <c r="I37" s="57"/>
      <c r="J37" s="57"/>
      <c r="K37" s="57"/>
      <c r="L37" s="57"/>
      <c r="M37" s="57"/>
      <c r="N37" s="57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58"/>
    </row>
    <row r="38" spans="6:26" s="55" customFormat="1" ht="12.75">
      <c r="F38" s="12"/>
      <c r="G38" s="59" t="s">
        <v>43</v>
      </c>
      <c r="H38" s="60"/>
      <c r="I38" s="60"/>
      <c r="J38" s="60"/>
      <c r="K38" s="60"/>
      <c r="L38" s="60"/>
      <c r="M38" s="60"/>
      <c r="N38" s="60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58"/>
    </row>
    <row r="39" spans="6:26" s="55" customFormat="1" ht="12.75">
      <c r="F39" s="61"/>
      <c r="G39" s="62" t="s">
        <v>44</v>
      </c>
      <c r="H39" s="60"/>
      <c r="I39" s="60"/>
      <c r="J39" s="60"/>
      <c r="K39" s="60"/>
      <c r="L39" s="60"/>
      <c r="M39" s="60"/>
      <c r="N39" s="60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58"/>
    </row>
    <row r="40" spans="6:26" s="55" customFormat="1" ht="12.75">
      <c r="F40" s="61"/>
      <c r="G40" s="62" t="s">
        <v>45</v>
      </c>
      <c r="H40" s="60"/>
      <c r="I40" s="60"/>
      <c r="J40" s="60"/>
      <c r="K40" s="60"/>
      <c r="L40" s="60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58"/>
    </row>
    <row r="41" spans="6:26" s="55" customFormat="1" ht="15" customHeight="1" thickBot="1">
      <c r="F41" s="63"/>
      <c r="G41" s="64"/>
      <c r="H41" s="64"/>
      <c r="I41" s="64"/>
      <c r="J41" s="64"/>
      <c r="K41" s="64"/>
      <c r="L41" s="64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6"/>
    </row>
    <row r="42" spans="6:12" ht="15" customHeight="1">
      <c r="F42" s="67"/>
      <c r="G42" s="68"/>
      <c r="H42" s="68"/>
      <c r="I42" s="68"/>
      <c r="J42" s="68"/>
      <c r="K42" s="68"/>
      <c r="L42" s="68"/>
    </row>
    <row r="43" spans="6:12" ht="15" customHeight="1">
      <c r="F43" s="67"/>
      <c r="G43" s="68"/>
      <c r="H43" s="68"/>
      <c r="I43" s="68"/>
      <c r="J43" s="68"/>
      <c r="K43" s="68"/>
      <c r="L43" s="68"/>
    </row>
    <row r="44" spans="7:10" ht="15" customHeight="1">
      <c r="G44" s="106"/>
      <c r="H44" s="106"/>
      <c r="I44" s="106"/>
      <c r="J44" s="69" t="s">
        <v>46</v>
      </c>
    </row>
    <row r="45" spans="7:26" ht="11.25">
      <c r="G45" s="106"/>
      <c r="H45" s="106"/>
      <c r="I45" s="106"/>
      <c r="Z45" s="1"/>
    </row>
    <row r="46" ht="11.25">
      <c r="G46" s="70" t="s">
        <v>47</v>
      </c>
    </row>
    <row r="47" ht="11.25">
      <c r="G47" s="70" t="s">
        <v>48</v>
      </c>
    </row>
  </sheetData>
  <sheetProtection/>
  <mergeCells count="22">
    <mergeCell ref="G45:I45"/>
    <mergeCell ref="Q11:T11"/>
    <mergeCell ref="J11:J13"/>
    <mergeCell ref="K11:K13"/>
    <mergeCell ref="L11:L13"/>
    <mergeCell ref="O11:P12"/>
    <mergeCell ref="U11:V12"/>
    <mergeCell ref="W11:X12"/>
    <mergeCell ref="Q12:R12"/>
    <mergeCell ref="S12:T12"/>
    <mergeCell ref="A20:A33"/>
    <mergeCell ref="G44:I44"/>
    <mergeCell ref="F8:Y8"/>
    <mergeCell ref="F10:F13"/>
    <mergeCell ref="G10:G13"/>
    <mergeCell ref="H10:I10"/>
    <mergeCell ref="J10:L10"/>
    <mergeCell ref="M10:N12"/>
    <mergeCell ref="O10:X10"/>
    <mergeCell ref="Y10:Y12"/>
    <mergeCell ref="H11:H13"/>
    <mergeCell ref="I11:I13"/>
  </mergeCells>
  <dataValidations count="2">
    <dataValidation type="decimal" allowBlank="1" showErrorMessage="1" errorTitle="Ошибка" error="Допускается ввод только неотрицательных чисел!" sqref="J26 M26:N26 Q26:X2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Y15:Y19 Y21:Y25 Y27:Y33 K26:L26 G26">
      <formula1>900</formula1>
    </dataValidation>
  </dataValidations>
  <hyperlinks>
    <hyperlink ref="G36" location="'CO1'!A1" tooltip="Показать/Скрыть примечания" display="Показать/Скрыть примечания"/>
    <hyperlink ref="G23" location="'CO1'!A1" tooltip="Добавить" display="Добавить"/>
    <hyperlink ref="G27" location="'CO1'!A1" tooltip="Добавить" display="Добавить"/>
    <hyperlink ref="G30" location="'CO1'!A1" tooltip="Добавить" display="Добавить"/>
    <hyperlink ref="G33" location="'CO1'!A1" tooltip="Добавить" display="Добав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7:Z33"/>
  <sheetViews>
    <sheetView zoomScalePageLayoutView="0" workbookViewId="0" topLeftCell="F6">
      <selection activeCell="I15" sqref="I15"/>
    </sheetView>
  </sheetViews>
  <sheetFormatPr defaultColWidth="9.140625" defaultRowHeight="12.75"/>
  <cols>
    <col min="1" max="5" width="0" style="71" hidden="1" customWidth="1"/>
    <col min="6" max="6" width="9.7109375" style="71" customWidth="1"/>
    <col min="7" max="7" width="42.28125" style="71" customWidth="1"/>
    <col min="8" max="9" width="15.7109375" style="71" customWidth="1"/>
    <col min="10" max="12" width="15.7109375" style="71" hidden="1" customWidth="1"/>
    <col min="13" max="24" width="15.7109375" style="71" customWidth="1"/>
    <col min="25" max="25" width="24.7109375" style="71" customWidth="1"/>
    <col min="26" max="26" width="5.7109375" style="72" customWidth="1"/>
    <col min="27" max="16384" width="9.140625" style="71" customWidth="1"/>
  </cols>
  <sheetData>
    <row r="1" ht="11.25" hidden="1"/>
    <row r="2" ht="11.25" hidden="1"/>
    <row r="3" ht="11.25" hidden="1"/>
    <row r="4" ht="11.25" hidden="1"/>
    <row r="5" ht="11.25" hidden="1"/>
    <row r="6" ht="15" customHeight="1"/>
    <row r="7" spans="6:26" ht="30" customHeight="1"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4"/>
    </row>
    <row r="8" spans="6:26" ht="30" customHeight="1" thickBot="1">
      <c r="F8" s="93" t="s">
        <v>52</v>
      </c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8"/>
      <c r="Z8" s="75"/>
    </row>
    <row r="9" spans="6:26" ht="15" customHeight="1">
      <c r="F9" s="6"/>
      <c r="G9" s="7"/>
      <c r="H9" s="8"/>
      <c r="I9" s="8"/>
      <c r="J9" s="8"/>
      <c r="K9" s="8"/>
      <c r="L9" s="8"/>
      <c r="M9" s="8"/>
      <c r="N9" s="8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5"/>
    </row>
    <row r="10" spans="6:26" s="76" customFormat="1" ht="15" customHeight="1">
      <c r="F10" s="96" t="s">
        <v>0</v>
      </c>
      <c r="G10" s="99" t="s">
        <v>12</v>
      </c>
      <c r="H10" s="99" t="s">
        <v>13</v>
      </c>
      <c r="I10" s="99"/>
      <c r="J10" s="99" t="s">
        <v>14</v>
      </c>
      <c r="K10" s="99"/>
      <c r="L10" s="99"/>
      <c r="M10" s="99" t="s">
        <v>15</v>
      </c>
      <c r="N10" s="99"/>
      <c r="O10" s="99" t="s">
        <v>16</v>
      </c>
      <c r="P10" s="99"/>
      <c r="Q10" s="99"/>
      <c r="R10" s="99"/>
      <c r="S10" s="99"/>
      <c r="T10" s="99"/>
      <c r="U10" s="99"/>
      <c r="V10" s="99"/>
      <c r="W10" s="99"/>
      <c r="X10" s="99"/>
      <c r="Y10" s="103" t="s">
        <v>1</v>
      </c>
      <c r="Z10" s="11"/>
    </row>
    <row r="11" spans="6:26" s="76" customFormat="1" ht="15" customHeight="1">
      <c r="F11" s="109"/>
      <c r="G11" s="111"/>
      <c r="H11" s="102" t="s">
        <v>17</v>
      </c>
      <c r="I11" s="102" t="s">
        <v>18</v>
      </c>
      <c r="J11" s="102" t="s">
        <v>19</v>
      </c>
      <c r="K11" s="102" t="s">
        <v>20</v>
      </c>
      <c r="L11" s="102" t="s">
        <v>21</v>
      </c>
      <c r="M11" s="102"/>
      <c r="N11" s="102"/>
      <c r="O11" s="102" t="s">
        <v>22</v>
      </c>
      <c r="P11" s="102"/>
      <c r="Q11" s="102" t="s">
        <v>23</v>
      </c>
      <c r="R11" s="102"/>
      <c r="S11" s="102"/>
      <c r="T11" s="102"/>
      <c r="U11" s="102" t="s">
        <v>24</v>
      </c>
      <c r="V11" s="102"/>
      <c r="W11" s="102" t="s">
        <v>25</v>
      </c>
      <c r="X11" s="102"/>
      <c r="Y11" s="104"/>
      <c r="Z11" s="11"/>
    </row>
    <row r="12" spans="6:26" s="76" customFormat="1" ht="15" customHeight="1">
      <c r="F12" s="109"/>
      <c r="G12" s="111"/>
      <c r="H12" s="102"/>
      <c r="I12" s="102"/>
      <c r="J12" s="102"/>
      <c r="K12" s="102"/>
      <c r="L12" s="102"/>
      <c r="M12" s="102"/>
      <c r="N12" s="102"/>
      <c r="O12" s="102"/>
      <c r="P12" s="102"/>
      <c r="Q12" s="102" t="s">
        <v>26</v>
      </c>
      <c r="R12" s="102"/>
      <c r="S12" s="102" t="s">
        <v>27</v>
      </c>
      <c r="T12" s="102"/>
      <c r="U12" s="102"/>
      <c r="V12" s="102"/>
      <c r="W12" s="102"/>
      <c r="X12" s="102"/>
      <c r="Y12" s="104"/>
      <c r="Z12" s="11"/>
    </row>
    <row r="13" spans="6:26" ht="15" customHeight="1" thickBot="1">
      <c r="F13" s="110"/>
      <c r="G13" s="112"/>
      <c r="H13" s="112"/>
      <c r="I13" s="112"/>
      <c r="J13" s="112"/>
      <c r="K13" s="112"/>
      <c r="L13" s="112"/>
      <c r="M13" s="13" t="s">
        <v>2</v>
      </c>
      <c r="N13" s="13" t="s">
        <v>3</v>
      </c>
      <c r="O13" s="13" t="s">
        <v>2</v>
      </c>
      <c r="P13" s="13" t="s">
        <v>3</v>
      </c>
      <c r="Q13" s="13" t="s">
        <v>2</v>
      </c>
      <c r="R13" s="13" t="s">
        <v>3</v>
      </c>
      <c r="S13" s="13" t="s">
        <v>2</v>
      </c>
      <c r="T13" s="13" t="s">
        <v>3</v>
      </c>
      <c r="U13" s="13" t="s">
        <v>2</v>
      </c>
      <c r="V13" s="13" t="s">
        <v>3</v>
      </c>
      <c r="W13" s="13" t="s">
        <v>2</v>
      </c>
      <c r="X13" s="13" t="s">
        <v>3</v>
      </c>
      <c r="Y13" s="14"/>
      <c r="Z13" s="11"/>
    </row>
    <row r="14" spans="6:26" ht="15" customHeight="1">
      <c r="F14" s="15">
        <v>1</v>
      </c>
      <c r="G14" s="15">
        <v>2</v>
      </c>
      <c r="H14" s="15">
        <v>3</v>
      </c>
      <c r="I14" s="15">
        <v>4</v>
      </c>
      <c r="J14" s="15">
        <v>5</v>
      </c>
      <c r="K14" s="15">
        <v>6</v>
      </c>
      <c r="L14" s="15">
        <v>7</v>
      </c>
      <c r="M14" s="15">
        <v>8</v>
      </c>
      <c r="N14" s="15">
        <v>9</v>
      </c>
      <c r="O14" s="15">
        <v>10</v>
      </c>
      <c r="P14" s="15">
        <v>11</v>
      </c>
      <c r="Q14" s="15">
        <v>12</v>
      </c>
      <c r="R14" s="15">
        <v>13</v>
      </c>
      <c r="S14" s="15">
        <v>14</v>
      </c>
      <c r="T14" s="15">
        <v>15</v>
      </c>
      <c r="U14" s="15">
        <v>16</v>
      </c>
      <c r="V14" s="15">
        <v>17</v>
      </c>
      <c r="W14" s="15">
        <v>18</v>
      </c>
      <c r="X14" s="15">
        <v>19</v>
      </c>
      <c r="Y14" s="15">
        <v>20</v>
      </c>
      <c r="Z14" s="11"/>
    </row>
    <row r="15" spans="6:26" ht="22.5">
      <c r="F15" s="16" t="s">
        <v>4</v>
      </c>
      <c r="G15" s="17" t="s">
        <v>28</v>
      </c>
      <c r="H15" s="10"/>
      <c r="I15" s="10"/>
      <c r="J15" s="10"/>
      <c r="K15" s="10"/>
      <c r="L15" s="10"/>
      <c r="M15" s="18">
        <f aca="true" t="shared" si="0" ref="M15:X15">SUM(M16:M19)</f>
        <v>9587.2</v>
      </c>
      <c r="N15" s="18">
        <f t="shared" si="0"/>
        <v>10500</v>
      </c>
      <c r="O15" s="18">
        <f t="shared" si="0"/>
        <v>9587.2</v>
      </c>
      <c r="P15" s="18">
        <f t="shared" si="0"/>
        <v>10500</v>
      </c>
      <c r="Q15" s="18">
        <f t="shared" si="0"/>
        <v>4223.52</v>
      </c>
      <c r="R15" s="18">
        <f t="shared" si="0"/>
        <v>10500</v>
      </c>
      <c r="S15" s="18">
        <f t="shared" si="0"/>
        <v>5363.68</v>
      </c>
      <c r="T15" s="18">
        <f t="shared" si="0"/>
        <v>0</v>
      </c>
      <c r="U15" s="18">
        <f t="shared" si="0"/>
        <v>0</v>
      </c>
      <c r="V15" s="18">
        <f t="shared" si="0"/>
        <v>0</v>
      </c>
      <c r="W15" s="18">
        <f t="shared" si="0"/>
        <v>0</v>
      </c>
      <c r="X15" s="18">
        <f t="shared" si="0"/>
        <v>0</v>
      </c>
      <c r="Y15" s="19"/>
      <c r="Z15" s="20"/>
    </row>
    <row r="16" spans="6:26" ht="15" customHeight="1">
      <c r="F16" s="21" t="s">
        <v>5</v>
      </c>
      <c r="G16" s="22" t="s">
        <v>29</v>
      </c>
      <c r="H16" s="23"/>
      <c r="I16" s="23"/>
      <c r="J16" s="23"/>
      <c r="K16" s="23"/>
      <c r="L16" s="23"/>
      <c r="M16" s="24">
        <f aca="true" t="shared" si="1" ref="M16:X16">SUMIF($Z19:$Z27,"=r_1_1",M19:M27)</f>
        <v>0</v>
      </c>
      <c r="N16" s="24">
        <f t="shared" si="1"/>
        <v>0</v>
      </c>
      <c r="O16" s="24">
        <f t="shared" si="1"/>
        <v>0</v>
      </c>
      <c r="P16" s="24">
        <f t="shared" si="1"/>
        <v>0</v>
      </c>
      <c r="Q16" s="24">
        <f t="shared" si="1"/>
        <v>0</v>
      </c>
      <c r="R16" s="24">
        <f t="shared" si="1"/>
        <v>0</v>
      </c>
      <c r="S16" s="24">
        <f t="shared" si="1"/>
        <v>0</v>
      </c>
      <c r="T16" s="24">
        <f t="shared" si="1"/>
        <v>0</v>
      </c>
      <c r="U16" s="24">
        <f t="shared" si="1"/>
        <v>0</v>
      </c>
      <c r="V16" s="24">
        <f t="shared" si="1"/>
        <v>0</v>
      </c>
      <c r="W16" s="24">
        <f t="shared" si="1"/>
        <v>0</v>
      </c>
      <c r="X16" s="24">
        <f t="shared" si="1"/>
        <v>0</v>
      </c>
      <c r="Y16" s="25"/>
      <c r="Z16" s="20"/>
    </row>
    <row r="17" spans="6:26" ht="15" customHeight="1">
      <c r="F17" s="21" t="s">
        <v>6</v>
      </c>
      <c r="G17" s="22" t="s">
        <v>30</v>
      </c>
      <c r="H17" s="23"/>
      <c r="I17" s="23"/>
      <c r="J17" s="23"/>
      <c r="K17" s="23"/>
      <c r="L17" s="23"/>
      <c r="M17" s="24">
        <f aca="true" t="shared" si="2" ref="M17:X17">SUMIF($Z19:$Z27,"=r_1_2",M19:M27)</f>
        <v>9587.2</v>
      </c>
      <c r="N17" s="24">
        <f t="shared" si="2"/>
        <v>10500</v>
      </c>
      <c r="O17" s="24">
        <f t="shared" si="2"/>
        <v>9587.2</v>
      </c>
      <c r="P17" s="24">
        <f t="shared" si="2"/>
        <v>10500</v>
      </c>
      <c r="Q17" s="24">
        <f t="shared" si="2"/>
        <v>4223.52</v>
      </c>
      <c r="R17" s="24">
        <f t="shared" si="2"/>
        <v>10500</v>
      </c>
      <c r="S17" s="24">
        <f t="shared" si="2"/>
        <v>5363.68</v>
      </c>
      <c r="T17" s="24">
        <f t="shared" si="2"/>
        <v>0</v>
      </c>
      <c r="U17" s="24">
        <f t="shared" si="2"/>
        <v>0</v>
      </c>
      <c r="V17" s="24">
        <f t="shared" si="2"/>
        <v>0</v>
      </c>
      <c r="W17" s="24">
        <f t="shared" si="2"/>
        <v>0</v>
      </c>
      <c r="X17" s="24">
        <f t="shared" si="2"/>
        <v>0</v>
      </c>
      <c r="Y17" s="25"/>
      <c r="Z17" s="20"/>
    </row>
    <row r="18" spans="6:26" ht="15" customHeight="1">
      <c r="F18" s="21" t="s">
        <v>7</v>
      </c>
      <c r="G18" s="22" t="s">
        <v>31</v>
      </c>
      <c r="H18" s="23"/>
      <c r="I18" s="23"/>
      <c r="J18" s="23"/>
      <c r="K18" s="23"/>
      <c r="L18" s="23"/>
      <c r="M18" s="24">
        <f aca="true" t="shared" si="3" ref="M18:X18">SUMIF($Z19:$Z27,"=r_1_3",M19:M27)</f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  <c r="U18" s="24">
        <f t="shared" si="3"/>
        <v>0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5"/>
      <c r="Z18" s="20"/>
    </row>
    <row r="19" spans="6:26" ht="15" customHeight="1">
      <c r="F19" s="21" t="s">
        <v>8</v>
      </c>
      <c r="G19" s="22" t="s">
        <v>32</v>
      </c>
      <c r="H19" s="23"/>
      <c r="I19" s="23"/>
      <c r="J19" s="23"/>
      <c r="K19" s="23"/>
      <c r="L19" s="23"/>
      <c r="M19" s="24">
        <f aca="true" t="shared" si="4" ref="M19:X19">SUMIF($Z19:$Z27,"=r_1_4",M19:M27)</f>
        <v>0</v>
      </c>
      <c r="N19" s="24">
        <f t="shared" si="4"/>
        <v>0</v>
      </c>
      <c r="O19" s="24">
        <f t="shared" si="4"/>
        <v>0</v>
      </c>
      <c r="P19" s="24">
        <f t="shared" si="4"/>
        <v>0</v>
      </c>
      <c r="Q19" s="24">
        <f t="shared" si="4"/>
        <v>0</v>
      </c>
      <c r="R19" s="24">
        <f t="shared" si="4"/>
        <v>0</v>
      </c>
      <c r="S19" s="24">
        <f t="shared" si="4"/>
        <v>0</v>
      </c>
      <c r="T19" s="24">
        <f t="shared" si="4"/>
        <v>0</v>
      </c>
      <c r="U19" s="24">
        <f t="shared" si="4"/>
        <v>0</v>
      </c>
      <c r="V19" s="24">
        <f t="shared" si="4"/>
        <v>0</v>
      </c>
      <c r="W19" s="24">
        <f t="shared" si="4"/>
        <v>0</v>
      </c>
      <c r="X19" s="24">
        <f t="shared" si="4"/>
        <v>0</v>
      </c>
      <c r="Y19" s="25"/>
      <c r="Z19" s="20"/>
    </row>
    <row r="20" spans="1:26" s="77" customFormat="1" ht="15" customHeight="1">
      <c r="A20" s="105">
        <f>'[3]Справочник'!I12</f>
        <v>1</v>
      </c>
      <c r="F20" s="27" t="str">
        <f>'[3]Справочник'!J12</f>
        <v>МУП "Шушенские ТЭС"</v>
      </c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9"/>
      <c r="Z20" s="80"/>
    </row>
    <row r="21" spans="1:26" ht="15" customHeight="1">
      <c r="A21" s="105"/>
      <c r="F21" s="21" t="s">
        <v>5</v>
      </c>
      <c r="G21" s="22" t="s">
        <v>29</v>
      </c>
      <c r="H21" s="23"/>
      <c r="I21" s="23"/>
      <c r="J21" s="23"/>
      <c r="K21" s="23"/>
      <c r="L21" s="23"/>
      <c r="M21" s="24">
        <f>SUM(M22:M23)</f>
        <v>0</v>
      </c>
      <c r="N21" s="24">
        <f aca="true" t="shared" si="5" ref="N21:X21">SUM(N22:N23)</f>
        <v>0</v>
      </c>
      <c r="O21" s="24">
        <f t="shared" si="5"/>
        <v>0</v>
      </c>
      <c r="P21" s="24">
        <f t="shared" si="5"/>
        <v>0</v>
      </c>
      <c r="Q21" s="24">
        <f t="shared" si="5"/>
        <v>0</v>
      </c>
      <c r="R21" s="24">
        <f t="shared" si="5"/>
        <v>0</v>
      </c>
      <c r="S21" s="24">
        <f t="shared" si="5"/>
        <v>0</v>
      </c>
      <c r="T21" s="24">
        <f t="shared" si="5"/>
        <v>0</v>
      </c>
      <c r="U21" s="24">
        <f t="shared" si="5"/>
        <v>0</v>
      </c>
      <c r="V21" s="24">
        <f t="shared" si="5"/>
        <v>0</v>
      </c>
      <c r="W21" s="24">
        <f t="shared" si="5"/>
        <v>0</v>
      </c>
      <c r="X21" s="24">
        <f t="shared" si="5"/>
        <v>0</v>
      </c>
      <c r="Y21" s="31"/>
      <c r="Z21" s="32" t="s">
        <v>33</v>
      </c>
    </row>
    <row r="22" spans="1:26" ht="15" customHeight="1" hidden="1">
      <c r="A22" s="105"/>
      <c r="E22" s="81" t="s">
        <v>34</v>
      </c>
      <c r="F22" s="34" t="s">
        <v>5</v>
      </c>
      <c r="G22" s="35"/>
      <c r="H22" s="36"/>
      <c r="I22" s="36"/>
      <c r="J22" s="36"/>
      <c r="K22" s="36"/>
      <c r="L22" s="36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8"/>
      <c r="Z22" s="20"/>
    </row>
    <row r="23" spans="1:26" ht="15" customHeight="1">
      <c r="A23" s="105"/>
      <c r="F23" s="39"/>
      <c r="G23" s="40" t="s">
        <v>9</v>
      </c>
      <c r="H23" s="36"/>
      <c r="I23" s="36"/>
      <c r="J23" s="36"/>
      <c r="K23" s="36"/>
      <c r="L23" s="36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8"/>
      <c r="Z23" s="20"/>
    </row>
    <row r="24" spans="1:26" ht="15" customHeight="1">
      <c r="A24" s="105"/>
      <c r="F24" s="21" t="s">
        <v>6</v>
      </c>
      <c r="G24" s="22" t="s">
        <v>30</v>
      </c>
      <c r="H24" s="23"/>
      <c r="I24" s="23"/>
      <c r="J24" s="23"/>
      <c r="K24" s="23"/>
      <c r="L24" s="23"/>
      <c r="M24" s="24">
        <f aca="true" t="shared" si="6" ref="M24:X24">SUM(M25:M26)</f>
        <v>9587.2</v>
      </c>
      <c r="N24" s="24">
        <f t="shared" si="6"/>
        <v>10500</v>
      </c>
      <c r="O24" s="24">
        <f t="shared" si="6"/>
        <v>9587.2</v>
      </c>
      <c r="P24" s="24">
        <f t="shared" si="6"/>
        <v>10500</v>
      </c>
      <c r="Q24" s="24">
        <f t="shared" si="6"/>
        <v>4223.52</v>
      </c>
      <c r="R24" s="24">
        <f t="shared" si="6"/>
        <v>10500</v>
      </c>
      <c r="S24" s="24">
        <f t="shared" si="6"/>
        <v>5363.68</v>
      </c>
      <c r="T24" s="24">
        <f t="shared" si="6"/>
        <v>0</v>
      </c>
      <c r="U24" s="24">
        <f t="shared" si="6"/>
        <v>0</v>
      </c>
      <c r="V24" s="24">
        <f t="shared" si="6"/>
        <v>0</v>
      </c>
      <c r="W24" s="24">
        <f t="shared" si="6"/>
        <v>0</v>
      </c>
      <c r="X24" s="24">
        <f t="shared" si="6"/>
        <v>0</v>
      </c>
      <c r="Y24" s="31"/>
      <c r="Z24" s="32" t="s">
        <v>35</v>
      </c>
    </row>
    <row r="25" spans="1:26" ht="15" customHeight="1" hidden="1">
      <c r="A25" s="105"/>
      <c r="E25" s="81" t="s">
        <v>34</v>
      </c>
      <c r="F25" s="34" t="s">
        <v>6</v>
      </c>
      <c r="G25" s="35"/>
      <c r="H25" s="36"/>
      <c r="I25" s="36"/>
      <c r="J25" s="36"/>
      <c r="K25" s="36"/>
      <c r="L25" s="36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8"/>
      <c r="Z25" s="20"/>
    </row>
    <row r="26" spans="1:26" ht="30" customHeight="1">
      <c r="A26" s="105"/>
      <c r="F26" s="21" t="s">
        <v>10</v>
      </c>
      <c r="G26" s="41" t="s">
        <v>11</v>
      </c>
      <c r="H26" s="42" t="s">
        <v>49</v>
      </c>
      <c r="I26" s="42" t="s">
        <v>50</v>
      </c>
      <c r="J26" s="43"/>
      <c r="K26" s="44"/>
      <c r="L26" s="44"/>
      <c r="M26" s="43">
        <v>9587.2</v>
      </c>
      <c r="N26" s="43">
        <v>10500</v>
      </c>
      <c r="O26" s="24">
        <f>Q26+S26+U26+W26</f>
        <v>9587.2</v>
      </c>
      <c r="P26" s="24">
        <f>R26+T26+V26+X26</f>
        <v>10500</v>
      </c>
      <c r="Q26" s="43">
        <v>4223.52</v>
      </c>
      <c r="R26" s="43">
        <v>10500</v>
      </c>
      <c r="S26" s="43">
        <v>5363.68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5" t="s">
        <v>51</v>
      </c>
      <c r="Z26" s="20"/>
    </row>
    <row r="27" spans="6:26" ht="15" customHeight="1" thickBot="1">
      <c r="F27" s="82"/>
      <c r="G27" s="83" t="s">
        <v>9</v>
      </c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5"/>
      <c r="Z27" s="75"/>
    </row>
    <row r="28" spans="6:26" ht="15" customHeight="1"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5"/>
    </row>
    <row r="29" spans="6:26" ht="15" customHeight="1" thickBot="1">
      <c r="F29" s="86"/>
      <c r="G29" s="87"/>
      <c r="H29" s="87"/>
      <c r="I29" s="87"/>
      <c r="J29" s="87"/>
      <c r="K29" s="87"/>
      <c r="L29" s="87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9"/>
    </row>
    <row r="30" spans="6:12" ht="15" customHeight="1">
      <c r="F30" s="90"/>
      <c r="G30" s="91"/>
      <c r="H30" s="91"/>
      <c r="I30" s="91"/>
      <c r="J30" s="91"/>
      <c r="K30" s="91"/>
      <c r="L30" s="91"/>
    </row>
    <row r="31" spans="6:12" ht="15" customHeight="1">
      <c r="F31" s="90"/>
      <c r="G31" s="91"/>
      <c r="H31" s="91"/>
      <c r="I31" s="91"/>
      <c r="J31" s="91"/>
      <c r="K31" s="91"/>
      <c r="L31" s="91"/>
    </row>
    <row r="32" spans="7:9" ht="15" customHeight="1">
      <c r="G32" s="113"/>
      <c r="H32" s="113"/>
      <c r="I32" s="113"/>
    </row>
    <row r="33" spans="7:26" ht="11.25">
      <c r="G33" s="113"/>
      <c r="H33" s="113"/>
      <c r="I33" s="113"/>
      <c r="Z33" s="71"/>
    </row>
  </sheetData>
  <sheetProtection/>
  <mergeCells count="22">
    <mergeCell ref="G32:I32"/>
    <mergeCell ref="G33:I33"/>
    <mergeCell ref="J11:J13"/>
    <mergeCell ref="K11:K13"/>
    <mergeCell ref="L11:L13"/>
    <mergeCell ref="O11:P12"/>
    <mergeCell ref="S12:T12"/>
    <mergeCell ref="A20:A26"/>
    <mergeCell ref="H11:H13"/>
    <mergeCell ref="I11:I13"/>
    <mergeCell ref="Q11:T11"/>
    <mergeCell ref="U11:V12"/>
    <mergeCell ref="F8:Y8"/>
    <mergeCell ref="F10:F13"/>
    <mergeCell ref="G10:G13"/>
    <mergeCell ref="H10:I10"/>
    <mergeCell ref="J10:L10"/>
    <mergeCell ref="M10:N12"/>
    <mergeCell ref="O10:X10"/>
    <mergeCell ref="Y10:Y12"/>
    <mergeCell ref="W11:X12"/>
    <mergeCell ref="Q12:R12"/>
  </mergeCells>
  <dataValidations count="2">
    <dataValidation type="decimal" allowBlank="1" showErrorMessage="1" errorTitle="Ошибка" error="Допускается ввод только неотрицательных чисел!" sqref="J26 M26:N26 Q26:X26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Y15:Y19 Y21:Y25 K26:L26 G26">
      <formula1>900</formula1>
    </dataValidation>
  </dataValidations>
  <hyperlinks>
    <hyperlink ref="G23" location="'CO1'!A1" tooltip="Добавить" display="Добавить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="115" zoomScaleNormal="115" zoomScalePageLayoutView="0" workbookViewId="0" topLeftCell="A1">
      <selection activeCell="D17" sqref="D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115" zoomScaleNormal="115" zoomScalePageLayoutView="0" workbookViewId="0" topLeftCell="A7">
      <selection activeCell="D17" sqref="D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4:B4"/>
  <sheetViews>
    <sheetView zoomScalePageLayoutView="0" workbookViewId="0" topLeftCell="A1">
      <selection activeCell="B3" sqref="B3:N4"/>
    </sheetView>
  </sheetViews>
  <sheetFormatPr defaultColWidth="9.140625" defaultRowHeight="12.75"/>
  <sheetData>
    <row r="4" ht="12.75">
      <c r="B4" s="9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B4:B4"/>
  <sheetViews>
    <sheetView zoomScalePageLayoutView="0" workbookViewId="0" topLeftCell="A1">
      <selection activeCell="A4" sqref="A4:O4"/>
    </sheetView>
  </sheetViews>
  <sheetFormatPr defaultColWidth="9.140625" defaultRowHeight="12.75"/>
  <sheetData>
    <row r="4" ht="12.75">
      <c r="B4" s="9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02">
    <tabColor indexed="31"/>
    <pageSetUpPr fitToPage="1"/>
  </sheetPr>
  <dimension ref="A3:AA50"/>
  <sheetViews>
    <sheetView showGridLines="0" tabSelected="1" zoomScalePageLayoutView="0" workbookViewId="0" topLeftCell="A3">
      <pane xSplit="8" ySplit="8" topLeftCell="I23" activePane="bottomRight" state="frozen"/>
      <selection pane="topLeft" activeCell="J17" sqref="J17"/>
      <selection pane="topRight" activeCell="J17" sqref="J17"/>
      <selection pane="bottomLeft" activeCell="J17" sqref="J17"/>
      <selection pane="bottomRight" activeCell="R4" sqref="R4"/>
    </sheetView>
  </sheetViews>
  <sheetFormatPr defaultColWidth="9.140625" defaultRowHeight="12.75"/>
  <cols>
    <col min="1" max="2" width="9.140625" style="114" hidden="1" customWidth="1"/>
    <col min="3" max="3" width="3.7109375" style="114" customWidth="1"/>
    <col min="4" max="4" width="6.7109375" style="114" customWidth="1"/>
    <col min="5" max="5" width="25.7109375" style="114" hidden="1" customWidth="1"/>
    <col min="6" max="6" width="3.7109375" style="114" customWidth="1"/>
    <col min="7" max="7" width="6.7109375" style="114" customWidth="1"/>
    <col min="8" max="8" width="25.7109375" style="114" customWidth="1"/>
    <col min="9" max="21" width="12.7109375" style="114" customWidth="1"/>
    <col min="22" max="23" width="15.7109375" style="114" customWidth="1"/>
    <col min="24" max="24" width="25.7109375" style="114" customWidth="1"/>
    <col min="25" max="25" width="3.7109375" style="114" customWidth="1"/>
    <col min="26" max="16384" width="9.140625" style="114" customWidth="1"/>
  </cols>
  <sheetData>
    <row r="1" ht="11.25" hidden="1"/>
    <row r="2" ht="11.25" hidden="1"/>
    <row r="3" spans="4:24" ht="11.25"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</row>
    <row r="4" spans="3:25" ht="22.5">
      <c r="C4" s="116"/>
      <c r="D4" s="117" t="s">
        <v>55</v>
      </c>
      <c r="E4" s="117"/>
      <c r="F4" s="117"/>
      <c r="G4" s="117"/>
      <c r="H4" s="117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9"/>
    </row>
    <row r="5" spans="3:24" ht="12.75">
      <c r="C5" s="120"/>
      <c r="D5" s="121"/>
      <c r="E5" s="121"/>
      <c r="F5" s="121"/>
      <c r="G5" s="121"/>
      <c r="H5" s="121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</row>
    <row r="6" spans="3:25" ht="14.25" customHeight="1">
      <c r="C6" s="123"/>
      <c r="D6" s="124" t="s">
        <v>56</v>
      </c>
      <c r="E6" s="124" t="s">
        <v>57</v>
      </c>
      <c r="F6" s="125" t="s">
        <v>58</v>
      </c>
      <c r="G6" s="126"/>
      <c r="H6" s="127"/>
      <c r="I6" s="125" t="s">
        <v>59</v>
      </c>
      <c r="J6" s="127"/>
      <c r="K6" s="125" t="s">
        <v>60</v>
      </c>
      <c r="L6" s="127"/>
      <c r="M6" s="124" t="s">
        <v>61</v>
      </c>
      <c r="N6" s="128" t="s">
        <v>62</v>
      </c>
      <c r="O6" s="129"/>
      <c r="P6" s="129"/>
      <c r="Q6" s="129"/>
      <c r="R6" s="130"/>
      <c r="S6" s="128" t="s">
        <v>63</v>
      </c>
      <c r="T6" s="131"/>
      <c r="U6" s="131"/>
      <c r="V6" s="131"/>
      <c r="W6" s="132"/>
      <c r="X6" s="124" t="s">
        <v>64</v>
      </c>
      <c r="Y6" s="133"/>
    </row>
    <row r="7" spans="3:25" ht="14.25">
      <c r="C7" s="123"/>
      <c r="D7" s="134"/>
      <c r="E7" s="135"/>
      <c r="F7" s="136"/>
      <c r="G7" s="137"/>
      <c r="H7" s="138"/>
      <c r="I7" s="136"/>
      <c r="J7" s="138"/>
      <c r="K7" s="136"/>
      <c r="L7" s="138"/>
      <c r="M7" s="134"/>
      <c r="N7" s="124" t="s">
        <v>65</v>
      </c>
      <c r="O7" s="124" t="s">
        <v>66</v>
      </c>
      <c r="P7" s="125" t="str">
        <f>"финансирование в отчетном периоде ("&amp;IF(OR(prd_quar="Год",prd_quar=""),"",prd_quar&amp;" ")&amp;IF(prd="","20__",prd)&amp;" г.)"</f>
        <v>финансирование в отчетном периоде (2019 г.)</v>
      </c>
      <c r="Q7" s="127"/>
      <c r="R7" s="124" t="s">
        <v>67</v>
      </c>
      <c r="S7" s="125" t="s">
        <v>68</v>
      </c>
      <c r="T7" s="128" t="s">
        <v>69</v>
      </c>
      <c r="U7" s="139"/>
      <c r="V7" s="139"/>
      <c r="W7" s="140"/>
      <c r="X7" s="134"/>
      <c r="Y7" s="133"/>
    </row>
    <row r="8" spans="3:25" ht="84.75">
      <c r="C8" s="141"/>
      <c r="D8" s="134"/>
      <c r="E8" s="135"/>
      <c r="F8" s="136"/>
      <c r="G8" s="137"/>
      <c r="H8" s="138"/>
      <c r="I8" s="142"/>
      <c r="J8" s="143"/>
      <c r="K8" s="142"/>
      <c r="L8" s="143"/>
      <c r="M8" s="134"/>
      <c r="N8" s="135"/>
      <c r="O8" s="135"/>
      <c r="P8" s="142"/>
      <c r="Q8" s="143"/>
      <c r="R8" s="134"/>
      <c r="S8" s="136"/>
      <c r="T8" s="124" t="s">
        <v>70</v>
      </c>
      <c r="U8" s="124" t="s">
        <v>71</v>
      </c>
      <c r="V8" s="128" t="s">
        <v>72</v>
      </c>
      <c r="W8" s="130"/>
      <c r="X8" s="134"/>
      <c r="Y8" s="133"/>
    </row>
    <row r="9" spans="3:25" ht="14.25">
      <c r="C9" s="123"/>
      <c r="D9" s="144"/>
      <c r="E9" s="145"/>
      <c r="F9" s="142"/>
      <c r="G9" s="146"/>
      <c r="H9" s="143"/>
      <c r="I9" s="147" t="s">
        <v>73</v>
      </c>
      <c r="J9" s="147" t="s">
        <v>74</v>
      </c>
      <c r="K9" s="147" t="s">
        <v>75</v>
      </c>
      <c r="L9" s="147" t="s">
        <v>76</v>
      </c>
      <c r="M9" s="144"/>
      <c r="N9" s="144"/>
      <c r="O9" s="144"/>
      <c r="P9" s="147" t="s">
        <v>75</v>
      </c>
      <c r="Q9" s="147" t="s">
        <v>76</v>
      </c>
      <c r="R9" s="144"/>
      <c r="S9" s="148"/>
      <c r="T9" s="145"/>
      <c r="U9" s="145"/>
      <c r="V9" s="149" t="s">
        <v>77</v>
      </c>
      <c r="W9" s="150" t="s">
        <v>78</v>
      </c>
      <c r="X9" s="144"/>
      <c r="Y9" s="133"/>
    </row>
    <row r="10" spans="4:24" ht="11.25">
      <c r="D10" s="151" t="s">
        <v>4</v>
      </c>
      <c r="E10" s="151" t="s">
        <v>5</v>
      </c>
      <c r="F10" s="152" t="s">
        <v>79</v>
      </c>
      <c r="G10" s="152"/>
      <c r="H10" s="152"/>
      <c r="I10" s="151" t="s">
        <v>80</v>
      </c>
      <c r="J10" s="151" t="s">
        <v>81</v>
      </c>
      <c r="K10" s="151" t="s">
        <v>82</v>
      </c>
      <c r="L10" s="151" t="s">
        <v>83</v>
      </c>
      <c r="M10" s="151" t="s">
        <v>84</v>
      </c>
      <c r="N10" s="151" t="s">
        <v>85</v>
      </c>
      <c r="O10" s="151" t="s">
        <v>86</v>
      </c>
      <c r="P10" s="151" t="s">
        <v>87</v>
      </c>
      <c r="Q10" s="151" t="s">
        <v>88</v>
      </c>
      <c r="R10" s="151" t="s">
        <v>89</v>
      </c>
      <c r="S10" s="151" t="s">
        <v>90</v>
      </c>
      <c r="T10" s="151" t="s">
        <v>91</v>
      </c>
      <c r="U10" s="151" t="s">
        <v>92</v>
      </c>
      <c r="V10" s="151" t="s">
        <v>93</v>
      </c>
      <c r="W10" s="151" t="s">
        <v>94</v>
      </c>
      <c r="X10" s="151" t="s">
        <v>95</v>
      </c>
    </row>
    <row r="11" spans="3:25" ht="14.25" hidden="1">
      <c r="C11" s="153"/>
      <c r="D11" s="154" t="s">
        <v>96</v>
      </c>
      <c r="E11" s="155"/>
      <c r="F11" s="156"/>
      <c r="G11" s="156"/>
      <c r="H11" s="155"/>
      <c r="I11" s="154"/>
      <c r="J11" s="154"/>
      <c r="K11" s="154"/>
      <c r="L11" s="154"/>
      <c r="M11" s="157"/>
      <c r="N11" s="158"/>
      <c r="O11" s="157"/>
      <c r="P11" s="157"/>
      <c r="Q11" s="157"/>
      <c r="R11" s="157"/>
      <c r="S11" s="158"/>
      <c r="T11" s="157"/>
      <c r="U11" s="157"/>
      <c r="V11" s="157"/>
      <c r="W11" s="157"/>
      <c r="X11" s="159"/>
      <c r="Y11" s="115"/>
    </row>
    <row r="12" spans="1:27" s="174" customFormat="1" ht="11.25">
      <c r="A12" s="160" t="str">
        <f>D12</f>
        <v>1</v>
      </c>
      <c r="B12" s="161"/>
      <c r="C12" s="162" t="s">
        <v>97</v>
      </c>
      <c r="D12" s="163" t="s">
        <v>4</v>
      </c>
      <c r="E12" s="164" t="str">
        <f>F12</f>
        <v>J_ИП-2019-2020-1</v>
      </c>
      <c r="F12" s="165" t="s">
        <v>98</v>
      </c>
      <c r="G12" s="165"/>
      <c r="H12" s="165"/>
      <c r="I12" s="166"/>
      <c r="J12" s="166"/>
      <c r="K12" s="166"/>
      <c r="L12" s="166"/>
      <c r="M12" s="167"/>
      <c r="N12" s="168">
        <f aca="true" t="shared" si="0" ref="N12:U12">SUM(N13:N14)</f>
        <v>1.32</v>
      </c>
      <c r="O12" s="169">
        <f t="shared" si="0"/>
        <v>0</v>
      </c>
      <c r="P12" s="169">
        <f t="shared" si="0"/>
        <v>0</v>
      </c>
      <c r="Q12" s="169">
        <f t="shared" si="0"/>
        <v>0</v>
      </c>
      <c r="R12" s="169">
        <f t="shared" si="0"/>
        <v>0</v>
      </c>
      <c r="S12" s="168">
        <f t="shared" si="0"/>
        <v>1.32</v>
      </c>
      <c r="T12" s="169">
        <f t="shared" si="0"/>
        <v>0</v>
      </c>
      <c r="U12" s="169">
        <f t="shared" si="0"/>
        <v>0</v>
      </c>
      <c r="V12" s="170"/>
      <c r="W12" s="169">
        <f>SUM(W13:W14)</f>
        <v>0</v>
      </c>
      <c r="X12" s="171"/>
      <c r="Y12" s="172"/>
      <c r="Z12" s="173"/>
      <c r="AA12" s="173"/>
    </row>
    <row r="13" spans="1:27" s="174" customFormat="1" ht="78.75">
      <c r="A13" s="160" t="str">
        <f>A14</f>
        <v>1</v>
      </c>
      <c r="B13" s="161" t="s">
        <v>4</v>
      </c>
      <c r="C13" s="175"/>
      <c r="D13" s="163"/>
      <c r="E13" s="176"/>
      <c r="F13" s="177"/>
      <c r="G13" s="178" t="str">
        <f>A13&amp;"."&amp;B13</f>
        <v>1.1</v>
      </c>
      <c r="H13" s="179" t="s">
        <v>99</v>
      </c>
      <c r="I13" s="166">
        <v>2020</v>
      </c>
      <c r="J13" s="166">
        <v>2020</v>
      </c>
      <c r="K13" s="166">
        <v>2020</v>
      </c>
      <c r="L13" s="166">
        <v>2020</v>
      </c>
      <c r="M13" s="167">
        <v>0</v>
      </c>
      <c r="N13" s="180">
        <v>1.32</v>
      </c>
      <c r="O13" s="167">
        <v>0</v>
      </c>
      <c r="P13" s="167">
        <v>0</v>
      </c>
      <c r="Q13" s="167">
        <v>0</v>
      </c>
      <c r="R13" s="167">
        <v>0</v>
      </c>
      <c r="S13" s="180">
        <v>1.32</v>
      </c>
      <c r="T13" s="167"/>
      <c r="U13" s="167"/>
      <c r="V13" s="181"/>
      <c r="W13" s="167"/>
      <c r="X13" s="181" t="s">
        <v>100</v>
      </c>
      <c r="Y13" s="172"/>
      <c r="Z13" s="173"/>
      <c r="AA13" s="173"/>
    </row>
    <row r="14" spans="1:27" s="174" customFormat="1" ht="11.25">
      <c r="A14" s="160" t="str">
        <f>A12</f>
        <v>1</v>
      </c>
      <c r="B14" s="161"/>
      <c r="C14" s="175"/>
      <c r="D14" s="163"/>
      <c r="E14" s="182"/>
      <c r="F14" s="183"/>
      <c r="G14" s="184"/>
      <c r="H14" s="185" t="s">
        <v>101</v>
      </c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7"/>
      <c r="Y14" s="188"/>
      <c r="Z14" s="173"/>
      <c r="AA14" s="173"/>
    </row>
    <row r="15" spans="1:27" s="174" customFormat="1" ht="11.25">
      <c r="A15" s="160" t="str">
        <f>D15</f>
        <v>2</v>
      </c>
      <c r="B15" s="161"/>
      <c r="C15" s="162" t="s">
        <v>97</v>
      </c>
      <c r="D15" s="163" t="s">
        <v>79</v>
      </c>
      <c r="E15" s="164" t="str">
        <f>F15</f>
        <v>J_ИП-2019-2020-2</v>
      </c>
      <c r="F15" s="165" t="s">
        <v>102</v>
      </c>
      <c r="G15" s="165"/>
      <c r="H15" s="165"/>
      <c r="I15" s="166"/>
      <c r="J15" s="166"/>
      <c r="K15" s="166"/>
      <c r="L15" s="166"/>
      <c r="M15" s="167"/>
      <c r="N15" s="168">
        <f aca="true" t="shared" si="1" ref="N15:U15">SUM(N16:N17)</f>
        <v>1.32</v>
      </c>
      <c r="O15" s="169">
        <f t="shared" si="1"/>
        <v>0</v>
      </c>
      <c r="P15" s="169">
        <f t="shared" si="1"/>
        <v>0</v>
      </c>
      <c r="Q15" s="169">
        <f t="shared" si="1"/>
        <v>0</v>
      </c>
      <c r="R15" s="169">
        <f t="shared" si="1"/>
        <v>0</v>
      </c>
      <c r="S15" s="168">
        <f t="shared" si="1"/>
        <v>1.32</v>
      </c>
      <c r="T15" s="169">
        <f t="shared" si="1"/>
        <v>0</v>
      </c>
      <c r="U15" s="169">
        <f t="shared" si="1"/>
        <v>0</v>
      </c>
      <c r="V15" s="170"/>
      <c r="W15" s="169">
        <f>SUM(W16:W17)</f>
        <v>0</v>
      </c>
      <c r="X15" s="171"/>
      <c r="Y15" s="172"/>
      <c r="Z15" s="173"/>
      <c r="AA15" s="173"/>
    </row>
    <row r="16" spans="1:27" s="174" customFormat="1" ht="56.25">
      <c r="A16" s="160" t="str">
        <f>A17</f>
        <v>2</v>
      </c>
      <c r="B16" s="161" t="s">
        <v>4</v>
      </c>
      <c r="C16" s="175"/>
      <c r="D16" s="163"/>
      <c r="E16" s="176"/>
      <c r="F16" s="177"/>
      <c r="G16" s="178" t="str">
        <f>A16&amp;"."&amp;B16</f>
        <v>2.1</v>
      </c>
      <c r="H16" s="179" t="s">
        <v>103</v>
      </c>
      <c r="I16" s="166">
        <v>2020</v>
      </c>
      <c r="J16" s="166">
        <v>2020</v>
      </c>
      <c r="K16" s="166">
        <v>2020</v>
      </c>
      <c r="L16" s="166">
        <v>2020</v>
      </c>
      <c r="M16" s="167">
        <v>0</v>
      </c>
      <c r="N16" s="180">
        <v>1.32</v>
      </c>
      <c r="O16" s="167">
        <v>0</v>
      </c>
      <c r="P16" s="167">
        <v>0</v>
      </c>
      <c r="Q16" s="167">
        <v>0</v>
      </c>
      <c r="R16" s="167">
        <v>0</v>
      </c>
      <c r="S16" s="180">
        <v>1.32</v>
      </c>
      <c r="T16" s="167"/>
      <c r="U16" s="167"/>
      <c r="V16" s="181"/>
      <c r="W16" s="167"/>
      <c r="X16" s="181" t="s">
        <v>100</v>
      </c>
      <c r="Y16" s="172"/>
      <c r="Z16" s="173"/>
      <c r="AA16" s="173"/>
    </row>
    <row r="17" spans="1:27" s="174" customFormat="1" ht="11.25">
      <c r="A17" s="160" t="str">
        <f>A15</f>
        <v>2</v>
      </c>
      <c r="B17" s="161"/>
      <c r="C17" s="175"/>
      <c r="D17" s="163"/>
      <c r="E17" s="182"/>
      <c r="F17" s="183"/>
      <c r="G17" s="184"/>
      <c r="H17" s="185" t="s">
        <v>101</v>
      </c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7"/>
      <c r="Y17" s="188"/>
      <c r="Z17" s="173"/>
      <c r="AA17" s="173"/>
    </row>
    <row r="18" spans="1:27" s="174" customFormat="1" ht="11.25">
      <c r="A18" s="160" t="str">
        <f>D18</f>
        <v>3</v>
      </c>
      <c r="B18" s="161"/>
      <c r="C18" s="162" t="s">
        <v>97</v>
      </c>
      <c r="D18" s="163" t="s">
        <v>104</v>
      </c>
      <c r="E18" s="164" t="str">
        <f>F18</f>
        <v>J_ИП-2019-2020-3</v>
      </c>
      <c r="F18" s="165" t="s">
        <v>105</v>
      </c>
      <c r="G18" s="165"/>
      <c r="H18" s="165"/>
      <c r="I18" s="166"/>
      <c r="J18" s="166"/>
      <c r="K18" s="166"/>
      <c r="L18" s="166"/>
      <c r="M18" s="167"/>
      <c r="N18" s="168">
        <f aca="true" t="shared" si="2" ref="N18:U18">SUM(N19:N20)</f>
        <v>0.169</v>
      </c>
      <c r="O18" s="169">
        <f t="shared" si="2"/>
        <v>0</v>
      </c>
      <c r="P18" s="169">
        <f t="shared" si="2"/>
        <v>0</v>
      </c>
      <c r="Q18" s="169">
        <f t="shared" si="2"/>
        <v>0</v>
      </c>
      <c r="R18" s="169">
        <f t="shared" si="2"/>
        <v>0</v>
      </c>
      <c r="S18" s="168">
        <f t="shared" si="2"/>
        <v>0.17</v>
      </c>
      <c r="T18" s="169">
        <f t="shared" si="2"/>
        <v>0</v>
      </c>
      <c r="U18" s="169">
        <f t="shared" si="2"/>
        <v>0</v>
      </c>
      <c r="V18" s="170"/>
      <c r="W18" s="169">
        <f>SUM(W19:W20)</f>
        <v>0</v>
      </c>
      <c r="X18" s="171"/>
      <c r="Y18" s="172"/>
      <c r="Z18" s="173"/>
      <c r="AA18" s="173"/>
    </row>
    <row r="19" spans="1:27" s="174" customFormat="1" ht="56.25">
      <c r="A19" s="160" t="str">
        <f>A20</f>
        <v>3</v>
      </c>
      <c r="B19" s="161" t="s">
        <v>4</v>
      </c>
      <c r="C19" s="175"/>
      <c r="D19" s="163"/>
      <c r="E19" s="176"/>
      <c r="F19" s="177"/>
      <c r="G19" s="178" t="str">
        <f>A19&amp;"."&amp;B19</f>
        <v>3.1</v>
      </c>
      <c r="H19" s="179" t="s">
        <v>106</v>
      </c>
      <c r="I19" s="166">
        <v>2020</v>
      </c>
      <c r="J19" s="166">
        <v>2020</v>
      </c>
      <c r="K19" s="166">
        <v>2020</v>
      </c>
      <c r="L19" s="166">
        <v>2020</v>
      </c>
      <c r="M19" s="167">
        <v>0</v>
      </c>
      <c r="N19" s="180">
        <v>0.169</v>
      </c>
      <c r="O19" s="167">
        <v>0</v>
      </c>
      <c r="P19" s="167">
        <v>0</v>
      </c>
      <c r="Q19" s="167">
        <v>0</v>
      </c>
      <c r="R19" s="167">
        <v>0</v>
      </c>
      <c r="S19" s="180">
        <v>0.17</v>
      </c>
      <c r="T19" s="167"/>
      <c r="U19" s="167"/>
      <c r="V19" s="181"/>
      <c r="W19" s="167"/>
      <c r="X19" s="181" t="s">
        <v>100</v>
      </c>
      <c r="Y19" s="172"/>
      <c r="Z19" s="173"/>
      <c r="AA19" s="173"/>
    </row>
    <row r="20" spans="1:27" s="174" customFormat="1" ht="11.25">
      <c r="A20" s="160" t="str">
        <f>A18</f>
        <v>3</v>
      </c>
      <c r="B20" s="161"/>
      <c r="C20" s="175"/>
      <c r="D20" s="163"/>
      <c r="E20" s="182"/>
      <c r="F20" s="183"/>
      <c r="G20" s="184"/>
      <c r="H20" s="185" t="s">
        <v>101</v>
      </c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7"/>
      <c r="Y20" s="188"/>
      <c r="Z20" s="173"/>
      <c r="AA20" s="173"/>
    </row>
    <row r="21" spans="1:27" s="174" customFormat="1" ht="11.25">
      <c r="A21" s="160" t="str">
        <f>D21</f>
        <v>4</v>
      </c>
      <c r="B21" s="161"/>
      <c r="C21" s="162" t="s">
        <v>97</v>
      </c>
      <c r="D21" s="163" t="s">
        <v>107</v>
      </c>
      <c r="E21" s="164" t="str">
        <f>F21</f>
        <v>J_ИП-2019-2020-4</v>
      </c>
      <c r="F21" s="165" t="s">
        <v>108</v>
      </c>
      <c r="G21" s="165"/>
      <c r="H21" s="165"/>
      <c r="I21" s="166"/>
      <c r="J21" s="166"/>
      <c r="K21" s="166"/>
      <c r="L21" s="166"/>
      <c r="M21" s="167"/>
      <c r="N21" s="168">
        <f aca="true" t="shared" si="3" ref="N21:U21">SUM(N22:N23)</f>
        <v>0.744</v>
      </c>
      <c r="O21" s="169">
        <f t="shared" si="3"/>
        <v>0</v>
      </c>
      <c r="P21" s="169">
        <f t="shared" si="3"/>
        <v>0</v>
      </c>
      <c r="Q21" s="169">
        <f t="shared" si="3"/>
        <v>0</v>
      </c>
      <c r="R21" s="169">
        <f t="shared" si="3"/>
        <v>0</v>
      </c>
      <c r="S21" s="168">
        <f t="shared" si="3"/>
        <v>0.74</v>
      </c>
      <c r="T21" s="169">
        <f t="shared" si="3"/>
        <v>0</v>
      </c>
      <c r="U21" s="169">
        <f t="shared" si="3"/>
        <v>0</v>
      </c>
      <c r="V21" s="170"/>
      <c r="W21" s="169">
        <f>SUM(W22:W23)</f>
        <v>0</v>
      </c>
      <c r="X21" s="171"/>
      <c r="Y21" s="172"/>
      <c r="Z21" s="173"/>
      <c r="AA21" s="173"/>
    </row>
    <row r="22" spans="1:27" s="174" customFormat="1" ht="45">
      <c r="A22" s="160" t="str">
        <f>A23</f>
        <v>4</v>
      </c>
      <c r="B22" s="161" t="s">
        <v>4</v>
      </c>
      <c r="C22" s="175"/>
      <c r="D22" s="163"/>
      <c r="E22" s="176"/>
      <c r="F22" s="177"/>
      <c r="G22" s="178" t="str">
        <f>A22&amp;"."&amp;B22</f>
        <v>4.1</v>
      </c>
      <c r="H22" s="179" t="s">
        <v>109</v>
      </c>
      <c r="I22" s="166">
        <v>2020</v>
      </c>
      <c r="J22" s="166">
        <v>2020</v>
      </c>
      <c r="K22" s="166">
        <v>2020</v>
      </c>
      <c r="L22" s="166">
        <v>2020</v>
      </c>
      <c r="M22" s="167">
        <v>0</v>
      </c>
      <c r="N22" s="180">
        <v>0.744</v>
      </c>
      <c r="O22" s="167">
        <v>0</v>
      </c>
      <c r="P22" s="167">
        <v>0</v>
      </c>
      <c r="Q22" s="167">
        <v>0</v>
      </c>
      <c r="R22" s="167">
        <v>0</v>
      </c>
      <c r="S22" s="180">
        <v>0.74</v>
      </c>
      <c r="T22" s="167"/>
      <c r="U22" s="167"/>
      <c r="V22" s="181"/>
      <c r="W22" s="167"/>
      <c r="X22" s="181" t="s">
        <v>100</v>
      </c>
      <c r="Y22" s="172"/>
      <c r="Z22" s="173"/>
      <c r="AA22" s="173"/>
    </row>
    <row r="23" spans="1:27" s="174" customFormat="1" ht="11.25">
      <c r="A23" s="160" t="str">
        <f>A21</f>
        <v>4</v>
      </c>
      <c r="B23" s="161"/>
      <c r="C23" s="175"/>
      <c r="D23" s="163"/>
      <c r="E23" s="182"/>
      <c r="F23" s="183"/>
      <c r="G23" s="184"/>
      <c r="H23" s="185" t="s">
        <v>101</v>
      </c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7"/>
      <c r="Y23" s="188"/>
      <c r="Z23" s="173"/>
      <c r="AA23" s="173"/>
    </row>
    <row r="24" spans="1:27" s="174" customFormat="1" ht="11.25">
      <c r="A24" s="160" t="str">
        <f>D24</f>
        <v>5</v>
      </c>
      <c r="B24" s="161"/>
      <c r="C24" s="162" t="s">
        <v>97</v>
      </c>
      <c r="D24" s="163" t="s">
        <v>84</v>
      </c>
      <c r="E24" s="164" t="str">
        <f>F24</f>
        <v>J_ИП-2019-2020-5</v>
      </c>
      <c r="F24" s="165" t="s">
        <v>110</v>
      </c>
      <c r="G24" s="165"/>
      <c r="H24" s="165"/>
      <c r="I24" s="166"/>
      <c r="J24" s="166"/>
      <c r="K24" s="166"/>
      <c r="L24" s="166"/>
      <c r="M24" s="167"/>
      <c r="N24" s="168">
        <f aca="true" t="shared" si="4" ref="N24:U24">SUM(N25:N26)</f>
        <v>0.666</v>
      </c>
      <c r="O24" s="169">
        <f t="shared" si="4"/>
        <v>0</v>
      </c>
      <c r="P24" s="169">
        <f t="shared" si="4"/>
        <v>0</v>
      </c>
      <c r="Q24" s="169">
        <f t="shared" si="4"/>
        <v>0</v>
      </c>
      <c r="R24" s="169">
        <f t="shared" si="4"/>
        <v>0</v>
      </c>
      <c r="S24" s="168">
        <f t="shared" si="4"/>
        <v>0.67</v>
      </c>
      <c r="T24" s="169">
        <f t="shared" si="4"/>
        <v>0</v>
      </c>
      <c r="U24" s="169">
        <f t="shared" si="4"/>
        <v>0</v>
      </c>
      <c r="V24" s="170"/>
      <c r="W24" s="169">
        <f>SUM(W25:W26)</f>
        <v>0</v>
      </c>
      <c r="X24" s="171"/>
      <c r="Y24" s="172"/>
      <c r="Z24" s="173"/>
      <c r="AA24" s="173"/>
    </row>
    <row r="25" spans="1:27" s="174" customFormat="1" ht="67.5">
      <c r="A25" s="160" t="str">
        <f>A26</f>
        <v>5</v>
      </c>
      <c r="B25" s="161" t="s">
        <v>4</v>
      </c>
      <c r="C25" s="175"/>
      <c r="D25" s="163"/>
      <c r="E25" s="176"/>
      <c r="F25" s="177"/>
      <c r="G25" s="178" t="str">
        <f>A25&amp;"."&amp;B25</f>
        <v>5.1</v>
      </c>
      <c r="H25" s="179" t="s">
        <v>111</v>
      </c>
      <c r="I25" s="166">
        <v>2020</v>
      </c>
      <c r="J25" s="166">
        <v>2020</v>
      </c>
      <c r="K25" s="166">
        <v>2020</v>
      </c>
      <c r="L25" s="166">
        <v>2020</v>
      </c>
      <c r="M25" s="167">
        <v>0</v>
      </c>
      <c r="N25" s="180">
        <v>0.666</v>
      </c>
      <c r="O25" s="167">
        <v>0</v>
      </c>
      <c r="P25" s="167">
        <v>0</v>
      </c>
      <c r="Q25" s="167">
        <v>0</v>
      </c>
      <c r="R25" s="167">
        <v>0</v>
      </c>
      <c r="S25" s="180">
        <v>0.67</v>
      </c>
      <c r="T25" s="167"/>
      <c r="U25" s="167"/>
      <c r="V25" s="181"/>
      <c r="W25" s="167"/>
      <c r="X25" s="181" t="s">
        <v>100</v>
      </c>
      <c r="Y25" s="172"/>
      <c r="Z25" s="173"/>
      <c r="AA25" s="173"/>
    </row>
    <row r="26" spans="1:27" s="174" customFormat="1" ht="11.25">
      <c r="A26" s="160" t="str">
        <f>A24</f>
        <v>5</v>
      </c>
      <c r="B26" s="161"/>
      <c r="C26" s="175"/>
      <c r="D26" s="163"/>
      <c r="E26" s="182"/>
      <c r="F26" s="183"/>
      <c r="G26" s="184"/>
      <c r="H26" s="185" t="s">
        <v>101</v>
      </c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7"/>
      <c r="Y26" s="188"/>
      <c r="Z26" s="173"/>
      <c r="AA26" s="173"/>
    </row>
    <row r="27" spans="1:27" s="174" customFormat="1" ht="11.25">
      <c r="A27" s="160" t="str">
        <f>D27</f>
        <v>6</v>
      </c>
      <c r="B27" s="161"/>
      <c r="C27" s="162" t="s">
        <v>97</v>
      </c>
      <c r="D27" s="163" t="s">
        <v>112</v>
      </c>
      <c r="E27" s="164" t="str">
        <f>F27</f>
        <v>J_ИП-2019-2020-6</v>
      </c>
      <c r="F27" s="165" t="s">
        <v>113</v>
      </c>
      <c r="G27" s="165"/>
      <c r="H27" s="165"/>
      <c r="I27" s="166"/>
      <c r="J27" s="166"/>
      <c r="K27" s="166"/>
      <c r="L27" s="166"/>
      <c r="M27" s="167"/>
      <c r="N27" s="168">
        <f aca="true" t="shared" si="5" ref="N27:U27">SUM(N28:N29)</f>
        <v>0.587</v>
      </c>
      <c r="O27" s="169">
        <f t="shared" si="5"/>
        <v>0</v>
      </c>
      <c r="P27" s="169">
        <f t="shared" si="5"/>
        <v>0</v>
      </c>
      <c r="Q27" s="169">
        <f t="shared" si="5"/>
        <v>0</v>
      </c>
      <c r="R27" s="169">
        <f t="shared" si="5"/>
        <v>0</v>
      </c>
      <c r="S27" s="168">
        <f t="shared" si="5"/>
        <v>0.59</v>
      </c>
      <c r="T27" s="169">
        <f t="shared" si="5"/>
        <v>0</v>
      </c>
      <c r="U27" s="169">
        <f t="shared" si="5"/>
        <v>0</v>
      </c>
      <c r="V27" s="170"/>
      <c r="W27" s="169">
        <f>SUM(W28:W29)</f>
        <v>0</v>
      </c>
      <c r="X27" s="171"/>
      <c r="Y27" s="172"/>
      <c r="Z27" s="173"/>
      <c r="AA27" s="173"/>
    </row>
    <row r="28" spans="1:27" s="174" customFormat="1" ht="67.5">
      <c r="A28" s="160" t="str">
        <f>A29</f>
        <v>6</v>
      </c>
      <c r="B28" s="161" t="s">
        <v>4</v>
      </c>
      <c r="C28" s="175"/>
      <c r="D28" s="163"/>
      <c r="E28" s="176"/>
      <c r="F28" s="177"/>
      <c r="G28" s="178" t="str">
        <f>A28&amp;"."&amp;B28</f>
        <v>6.1</v>
      </c>
      <c r="H28" s="179" t="s">
        <v>114</v>
      </c>
      <c r="I28" s="166">
        <v>2020</v>
      </c>
      <c r="J28" s="166">
        <v>2020</v>
      </c>
      <c r="K28" s="166">
        <v>2020</v>
      </c>
      <c r="L28" s="166">
        <v>2020</v>
      </c>
      <c r="M28" s="167">
        <v>0</v>
      </c>
      <c r="N28" s="180">
        <v>0.587</v>
      </c>
      <c r="O28" s="167">
        <v>0</v>
      </c>
      <c r="P28" s="167">
        <v>0</v>
      </c>
      <c r="Q28" s="167">
        <v>0</v>
      </c>
      <c r="R28" s="167">
        <v>0</v>
      </c>
      <c r="S28" s="180">
        <v>0.59</v>
      </c>
      <c r="T28" s="167"/>
      <c r="U28" s="167"/>
      <c r="V28" s="181"/>
      <c r="W28" s="167"/>
      <c r="X28" s="181" t="s">
        <v>100</v>
      </c>
      <c r="Y28" s="172"/>
      <c r="Z28" s="173"/>
      <c r="AA28" s="173"/>
    </row>
    <row r="29" spans="1:27" s="174" customFormat="1" ht="11.25">
      <c r="A29" s="160" t="str">
        <f>A27</f>
        <v>6</v>
      </c>
      <c r="B29" s="161"/>
      <c r="C29" s="175"/>
      <c r="D29" s="163"/>
      <c r="E29" s="182"/>
      <c r="F29" s="183"/>
      <c r="G29" s="184"/>
      <c r="H29" s="185" t="s">
        <v>101</v>
      </c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7"/>
      <c r="Y29" s="188"/>
      <c r="Z29" s="173"/>
      <c r="AA29" s="173"/>
    </row>
    <row r="30" spans="1:27" s="174" customFormat="1" ht="11.25">
      <c r="A30" s="160" t="str">
        <f>D30</f>
        <v>7</v>
      </c>
      <c r="B30" s="161"/>
      <c r="C30" s="162" t="s">
        <v>97</v>
      </c>
      <c r="D30" s="163" t="s">
        <v>90</v>
      </c>
      <c r="E30" s="164" t="str">
        <f>F30</f>
        <v>J_ИП-2019-2020-7</v>
      </c>
      <c r="F30" s="165" t="s">
        <v>115</v>
      </c>
      <c r="G30" s="165"/>
      <c r="H30" s="165"/>
      <c r="I30" s="166"/>
      <c r="J30" s="166"/>
      <c r="K30" s="166"/>
      <c r="L30" s="166"/>
      <c r="M30" s="167"/>
      <c r="N30" s="168">
        <f aca="true" t="shared" si="6" ref="N30:U30">SUM(N31:N32)</f>
        <v>0.581</v>
      </c>
      <c r="O30" s="169">
        <f t="shared" si="6"/>
        <v>0</v>
      </c>
      <c r="P30" s="169">
        <f t="shared" si="6"/>
        <v>0</v>
      </c>
      <c r="Q30" s="169">
        <f t="shared" si="6"/>
        <v>0</v>
      </c>
      <c r="R30" s="169">
        <f t="shared" si="6"/>
        <v>0</v>
      </c>
      <c r="S30" s="168">
        <f t="shared" si="6"/>
        <v>0.58</v>
      </c>
      <c r="T30" s="169">
        <f t="shared" si="6"/>
        <v>0</v>
      </c>
      <c r="U30" s="169">
        <f t="shared" si="6"/>
        <v>0</v>
      </c>
      <c r="V30" s="170"/>
      <c r="W30" s="169">
        <f>SUM(W31:W32)</f>
        <v>0</v>
      </c>
      <c r="X30" s="171"/>
      <c r="Y30" s="172"/>
      <c r="Z30" s="173"/>
      <c r="AA30" s="173"/>
    </row>
    <row r="31" spans="1:27" s="174" customFormat="1" ht="56.25">
      <c r="A31" s="160" t="str">
        <f>A32</f>
        <v>7</v>
      </c>
      <c r="B31" s="161" t="s">
        <v>4</v>
      </c>
      <c r="C31" s="175"/>
      <c r="D31" s="163"/>
      <c r="E31" s="176"/>
      <c r="F31" s="177"/>
      <c r="G31" s="178" t="str">
        <f>A31&amp;"."&amp;B31</f>
        <v>7.1</v>
      </c>
      <c r="H31" s="179" t="s">
        <v>116</v>
      </c>
      <c r="I31" s="166">
        <v>2020</v>
      </c>
      <c r="J31" s="166">
        <v>2020</v>
      </c>
      <c r="K31" s="166">
        <v>2020</v>
      </c>
      <c r="L31" s="166">
        <v>2020</v>
      </c>
      <c r="M31" s="167">
        <v>0</v>
      </c>
      <c r="N31" s="180">
        <v>0.581</v>
      </c>
      <c r="O31" s="167">
        <v>0</v>
      </c>
      <c r="P31" s="167">
        <v>0</v>
      </c>
      <c r="Q31" s="167">
        <v>0</v>
      </c>
      <c r="R31" s="167">
        <v>0</v>
      </c>
      <c r="S31" s="180">
        <v>0.58</v>
      </c>
      <c r="T31" s="167"/>
      <c r="U31" s="167"/>
      <c r="V31" s="181"/>
      <c r="W31" s="167"/>
      <c r="X31" s="181" t="s">
        <v>100</v>
      </c>
      <c r="Y31" s="172"/>
      <c r="Z31" s="173"/>
      <c r="AA31" s="173"/>
    </row>
    <row r="32" spans="1:27" s="174" customFormat="1" ht="11.25">
      <c r="A32" s="160" t="str">
        <f>A30</f>
        <v>7</v>
      </c>
      <c r="B32" s="161"/>
      <c r="C32" s="175"/>
      <c r="D32" s="163"/>
      <c r="E32" s="182"/>
      <c r="F32" s="183"/>
      <c r="G32" s="184"/>
      <c r="H32" s="185" t="s">
        <v>101</v>
      </c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86"/>
      <c r="W32" s="186"/>
      <c r="X32" s="187"/>
      <c r="Y32" s="188"/>
      <c r="Z32" s="173"/>
      <c r="AA32" s="173"/>
    </row>
    <row r="33" spans="1:27" s="174" customFormat="1" ht="11.25">
      <c r="A33" s="160" t="str">
        <f>D33</f>
        <v>8</v>
      </c>
      <c r="B33" s="161"/>
      <c r="C33" s="162" t="s">
        <v>97</v>
      </c>
      <c r="D33" s="163" t="s">
        <v>95</v>
      </c>
      <c r="E33" s="164" t="str">
        <f>F33</f>
        <v>J_ИП-2019-2020-8</v>
      </c>
      <c r="F33" s="165" t="s">
        <v>117</v>
      </c>
      <c r="G33" s="165"/>
      <c r="H33" s="165"/>
      <c r="I33" s="166"/>
      <c r="J33" s="166"/>
      <c r="K33" s="166"/>
      <c r="L33" s="166"/>
      <c r="M33" s="167"/>
      <c r="N33" s="168">
        <f aca="true" t="shared" si="7" ref="N33:U33">SUM(N34:N35)</f>
        <v>0.583</v>
      </c>
      <c r="O33" s="169">
        <f t="shared" si="7"/>
        <v>0</v>
      </c>
      <c r="P33" s="169">
        <f t="shared" si="7"/>
        <v>0</v>
      </c>
      <c r="Q33" s="169">
        <f t="shared" si="7"/>
        <v>0</v>
      </c>
      <c r="R33" s="169">
        <f t="shared" si="7"/>
        <v>0</v>
      </c>
      <c r="S33" s="168">
        <f t="shared" si="7"/>
        <v>0.58</v>
      </c>
      <c r="T33" s="169">
        <f t="shared" si="7"/>
        <v>0</v>
      </c>
      <c r="U33" s="169">
        <f t="shared" si="7"/>
        <v>0</v>
      </c>
      <c r="V33" s="170"/>
      <c r="W33" s="169">
        <f>SUM(W34:W35)</f>
        <v>0</v>
      </c>
      <c r="X33" s="171"/>
      <c r="Y33" s="172"/>
      <c r="Z33" s="173"/>
      <c r="AA33" s="173"/>
    </row>
    <row r="34" spans="1:27" s="174" customFormat="1" ht="56.25">
      <c r="A34" s="160" t="str">
        <f>A35</f>
        <v>8</v>
      </c>
      <c r="B34" s="161" t="s">
        <v>4</v>
      </c>
      <c r="C34" s="175"/>
      <c r="D34" s="163"/>
      <c r="E34" s="176"/>
      <c r="F34" s="177"/>
      <c r="G34" s="178" t="str">
        <f>A34&amp;"."&amp;B34</f>
        <v>8.1</v>
      </c>
      <c r="H34" s="179" t="s">
        <v>118</v>
      </c>
      <c r="I34" s="166">
        <v>2020</v>
      </c>
      <c r="J34" s="166">
        <v>2020</v>
      </c>
      <c r="K34" s="166">
        <v>2020</v>
      </c>
      <c r="L34" s="166">
        <v>2020</v>
      </c>
      <c r="M34" s="167">
        <v>0</v>
      </c>
      <c r="N34" s="180">
        <v>0.583</v>
      </c>
      <c r="O34" s="167">
        <v>0</v>
      </c>
      <c r="P34" s="167">
        <v>0</v>
      </c>
      <c r="Q34" s="167">
        <v>0</v>
      </c>
      <c r="R34" s="167">
        <v>0</v>
      </c>
      <c r="S34" s="180">
        <v>0.58</v>
      </c>
      <c r="T34" s="167"/>
      <c r="U34" s="167"/>
      <c r="V34" s="181"/>
      <c r="W34" s="167"/>
      <c r="X34" s="181" t="s">
        <v>100</v>
      </c>
      <c r="Y34" s="172"/>
      <c r="Z34" s="173"/>
      <c r="AA34" s="173"/>
    </row>
    <row r="35" spans="1:27" s="174" customFormat="1" ht="11.25">
      <c r="A35" s="160" t="str">
        <f>A33</f>
        <v>8</v>
      </c>
      <c r="B35" s="161"/>
      <c r="C35" s="175"/>
      <c r="D35" s="163"/>
      <c r="E35" s="182"/>
      <c r="F35" s="183"/>
      <c r="G35" s="184"/>
      <c r="H35" s="185" t="s">
        <v>101</v>
      </c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7"/>
      <c r="Y35" s="188"/>
      <c r="Z35" s="173"/>
      <c r="AA35" s="173"/>
    </row>
    <row r="36" spans="1:27" s="174" customFormat="1" ht="11.25">
      <c r="A36" s="160" t="str">
        <f>D36</f>
        <v>9</v>
      </c>
      <c r="B36" s="161"/>
      <c r="C36" s="162" t="s">
        <v>97</v>
      </c>
      <c r="D36" s="163" t="s">
        <v>119</v>
      </c>
      <c r="E36" s="164" t="str">
        <f>F36</f>
        <v>J_ИП-2019-2020-9</v>
      </c>
      <c r="F36" s="165" t="s">
        <v>120</v>
      </c>
      <c r="G36" s="165"/>
      <c r="H36" s="165"/>
      <c r="I36" s="166"/>
      <c r="J36" s="166"/>
      <c r="K36" s="166"/>
      <c r="L36" s="166"/>
      <c r="M36" s="167"/>
      <c r="N36" s="168">
        <f aca="true" t="shared" si="8" ref="N36:U36">SUM(N37:N38)</f>
        <v>4.83</v>
      </c>
      <c r="O36" s="169">
        <f t="shared" si="8"/>
        <v>0</v>
      </c>
      <c r="P36" s="169">
        <f t="shared" si="8"/>
        <v>0</v>
      </c>
      <c r="Q36" s="169">
        <f t="shared" si="8"/>
        <v>0</v>
      </c>
      <c r="R36" s="169">
        <f t="shared" si="8"/>
        <v>0</v>
      </c>
      <c r="S36" s="168">
        <f t="shared" si="8"/>
        <v>4.83</v>
      </c>
      <c r="T36" s="169">
        <f t="shared" si="8"/>
        <v>0</v>
      </c>
      <c r="U36" s="169">
        <f t="shared" si="8"/>
        <v>0</v>
      </c>
      <c r="V36" s="170"/>
      <c r="W36" s="169">
        <f>SUM(W37:W38)</f>
        <v>0</v>
      </c>
      <c r="X36" s="171"/>
      <c r="Y36" s="172"/>
      <c r="Z36" s="173"/>
      <c r="AA36" s="173"/>
    </row>
    <row r="37" spans="1:27" s="174" customFormat="1" ht="33.75">
      <c r="A37" s="160" t="str">
        <f>A38</f>
        <v>9</v>
      </c>
      <c r="B37" s="161" t="s">
        <v>4</v>
      </c>
      <c r="C37" s="175"/>
      <c r="D37" s="163"/>
      <c r="E37" s="176"/>
      <c r="F37" s="177"/>
      <c r="G37" s="178" t="str">
        <f>A37&amp;"."&amp;B37</f>
        <v>9.1</v>
      </c>
      <c r="H37" s="179" t="s">
        <v>121</v>
      </c>
      <c r="I37" s="166">
        <v>2020</v>
      </c>
      <c r="J37" s="166">
        <v>2020</v>
      </c>
      <c r="K37" s="166">
        <v>2020</v>
      </c>
      <c r="L37" s="166">
        <v>2020</v>
      </c>
      <c r="M37" s="167">
        <v>0</v>
      </c>
      <c r="N37" s="180">
        <v>4.83</v>
      </c>
      <c r="O37" s="167">
        <v>0</v>
      </c>
      <c r="P37" s="167">
        <v>0</v>
      </c>
      <c r="Q37" s="167">
        <v>0</v>
      </c>
      <c r="R37" s="167">
        <v>0</v>
      </c>
      <c r="S37" s="180">
        <v>4.83</v>
      </c>
      <c r="T37" s="167"/>
      <c r="U37" s="167"/>
      <c r="V37" s="181"/>
      <c r="W37" s="167"/>
      <c r="X37" s="181" t="s">
        <v>100</v>
      </c>
      <c r="Y37" s="172"/>
      <c r="Z37" s="173"/>
      <c r="AA37" s="173"/>
    </row>
    <row r="38" spans="1:27" s="174" customFormat="1" ht="11.25">
      <c r="A38" s="160" t="str">
        <f>A36</f>
        <v>9</v>
      </c>
      <c r="B38" s="161"/>
      <c r="C38" s="175"/>
      <c r="D38" s="163"/>
      <c r="E38" s="182"/>
      <c r="F38" s="183"/>
      <c r="G38" s="184"/>
      <c r="H38" s="185" t="s">
        <v>101</v>
      </c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7"/>
      <c r="Y38" s="188"/>
      <c r="Z38" s="173"/>
      <c r="AA38" s="173"/>
    </row>
    <row r="39" spans="1:27" s="174" customFormat="1" ht="11.25">
      <c r="A39" s="160" t="str">
        <f>D39</f>
        <v>10</v>
      </c>
      <c r="B39" s="161"/>
      <c r="C39" s="162" t="s">
        <v>97</v>
      </c>
      <c r="D39" s="163" t="s">
        <v>122</v>
      </c>
      <c r="E39" s="164" t="str">
        <f>F39</f>
        <v>J_ИП-2019-2020-10</v>
      </c>
      <c r="F39" s="165" t="s">
        <v>123</v>
      </c>
      <c r="G39" s="165"/>
      <c r="H39" s="165"/>
      <c r="I39" s="166"/>
      <c r="J39" s="166"/>
      <c r="K39" s="166"/>
      <c r="L39" s="166"/>
      <c r="M39" s="167"/>
      <c r="N39" s="168">
        <f aca="true" t="shared" si="9" ref="N39:U39">SUM(N40:N41)</f>
        <v>0.233</v>
      </c>
      <c r="O39" s="169">
        <f t="shared" si="9"/>
        <v>0</v>
      </c>
      <c r="P39" s="169">
        <f t="shared" si="9"/>
        <v>0</v>
      </c>
      <c r="Q39" s="169">
        <f t="shared" si="9"/>
        <v>0</v>
      </c>
      <c r="R39" s="169">
        <f t="shared" si="9"/>
        <v>0</v>
      </c>
      <c r="S39" s="168">
        <f t="shared" si="9"/>
        <v>0.23</v>
      </c>
      <c r="T39" s="169">
        <f t="shared" si="9"/>
        <v>0</v>
      </c>
      <c r="U39" s="169">
        <f t="shared" si="9"/>
        <v>0</v>
      </c>
      <c r="V39" s="170"/>
      <c r="W39" s="169">
        <f>SUM(W40:W41)</f>
        <v>0</v>
      </c>
      <c r="X39" s="171"/>
      <c r="Y39" s="172"/>
      <c r="Z39" s="173"/>
      <c r="AA39" s="173"/>
    </row>
    <row r="40" spans="1:27" s="174" customFormat="1" ht="33.75">
      <c r="A40" s="160" t="str">
        <f>A41</f>
        <v>10</v>
      </c>
      <c r="B40" s="161" t="s">
        <v>4</v>
      </c>
      <c r="C40" s="175"/>
      <c r="D40" s="163"/>
      <c r="E40" s="176"/>
      <c r="F40" s="177"/>
      <c r="G40" s="178" t="str">
        <f>A40&amp;"."&amp;B40</f>
        <v>10.1</v>
      </c>
      <c r="H40" s="179" t="s">
        <v>124</v>
      </c>
      <c r="I40" s="166">
        <v>2020</v>
      </c>
      <c r="J40" s="166">
        <v>2020</v>
      </c>
      <c r="K40" s="166">
        <v>2020</v>
      </c>
      <c r="L40" s="166">
        <v>2020</v>
      </c>
      <c r="M40" s="167">
        <v>0</v>
      </c>
      <c r="N40" s="180">
        <v>0.233</v>
      </c>
      <c r="O40" s="167">
        <v>0</v>
      </c>
      <c r="P40" s="167">
        <v>0</v>
      </c>
      <c r="Q40" s="167">
        <v>0</v>
      </c>
      <c r="R40" s="167">
        <v>0</v>
      </c>
      <c r="S40" s="180">
        <v>0.23</v>
      </c>
      <c r="T40" s="167"/>
      <c r="U40" s="167"/>
      <c r="V40" s="181"/>
      <c r="W40" s="167"/>
      <c r="X40" s="181" t="s">
        <v>100</v>
      </c>
      <c r="Y40" s="172"/>
      <c r="Z40" s="173"/>
      <c r="AA40" s="173"/>
    </row>
    <row r="41" spans="1:27" s="174" customFormat="1" ht="11.25">
      <c r="A41" s="160" t="str">
        <f>A39</f>
        <v>10</v>
      </c>
      <c r="B41" s="161"/>
      <c r="C41" s="175"/>
      <c r="D41" s="163"/>
      <c r="E41" s="182"/>
      <c r="F41" s="183"/>
      <c r="G41" s="184"/>
      <c r="H41" s="185" t="s">
        <v>101</v>
      </c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7"/>
      <c r="Y41" s="188"/>
      <c r="Z41" s="173"/>
      <c r="AA41" s="173"/>
    </row>
    <row r="42" spans="1:27" s="174" customFormat="1" ht="11.25">
      <c r="A42" s="160" t="str">
        <f>D42</f>
        <v>11</v>
      </c>
      <c r="B42" s="161"/>
      <c r="C42" s="162" t="s">
        <v>97</v>
      </c>
      <c r="D42" s="163" t="s">
        <v>125</v>
      </c>
      <c r="E42" s="164" t="str">
        <f>F42</f>
        <v>J_ИП-2019-2020-11</v>
      </c>
      <c r="F42" s="165" t="s">
        <v>126</v>
      </c>
      <c r="G42" s="165"/>
      <c r="H42" s="165"/>
      <c r="I42" s="166"/>
      <c r="J42" s="166"/>
      <c r="K42" s="166"/>
      <c r="L42" s="166"/>
      <c r="M42" s="167"/>
      <c r="N42" s="168">
        <f aca="true" t="shared" si="10" ref="N42:U42">SUM(N43:N44)</f>
        <v>0.095</v>
      </c>
      <c r="O42" s="169">
        <f t="shared" si="10"/>
        <v>0</v>
      </c>
      <c r="P42" s="169">
        <f t="shared" si="10"/>
        <v>0</v>
      </c>
      <c r="Q42" s="169">
        <f t="shared" si="10"/>
        <v>0</v>
      </c>
      <c r="R42" s="169">
        <f t="shared" si="10"/>
        <v>0</v>
      </c>
      <c r="S42" s="168">
        <f t="shared" si="10"/>
        <v>0.1</v>
      </c>
      <c r="T42" s="169">
        <f t="shared" si="10"/>
        <v>0</v>
      </c>
      <c r="U42" s="169">
        <f t="shared" si="10"/>
        <v>0</v>
      </c>
      <c r="V42" s="170"/>
      <c r="W42" s="169">
        <f>SUM(W43:W44)</f>
        <v>0</v>
      </c>
      <c r="X42" s="171"/>
      <c r="Y42" s="172"/>
      <c r="Z42" s="173"/>
      <c r="AA42" s="173"/>
    </row>
    <row r="43" spans="1:27" s="174" customFormat="1" ht="45">
      <c r="A43" s="160" t="str">
        <f>A44</f>
        <v>11</v>
      </c>
      <c r="B43" s="161" t="s">
        <v>4</v>
      </c>
      <c r="C43" s="175"/>
      <c r="D43" s="163"/>
      <c r="E43" s="176"/>
      <c r="F43" s="177"/>
      <c r="G43" s="178" t="str">
        <f>A43&amp;"."&amp;B43</f>
        <v>11.1</v>
      </c>
      <c r="H43" s="179" t="s">
        <v>127</v>
      </c>
      <c r="I43" s="166">
        <v>2020</v>
      </c>
      <c r="J43" s="166">
        <v>2020</v>
      </c>
      <c r="K43" s="166">
        <v>2020</v>
      </c>
      <c r="L43" s="166">
        <v>2020</v>
      </c>
      <c r="M43" s="167">
        <v>0</v>
      </c>
      <c r="N43" s="180">
        <v>0.095</v>
      </c>
      <c r="O43" s="167">
        <v>0</v>
      </c>
      <c r="P43" s="167">
        <v>0</v>
      </c>
      <c r="Q43" s="167">
        <v>0</v>
      </c>
      <c r="R43" s="167">
        <v>0</v>
      </c>
      <c r="S43" s="180">
        <v>0.1</v>
      </c>
      <c r="T43" s="167"/>
      <c r="U43" s="167"/>
      <c r="V43" s="181"/>
      <c r="W43" s="167"/>
      <c r="X43" s="181" t="s">
        <v>100</v>
      </c>
      <c r="Y43" s="172"/>
      <c r="Z43" s="173"/>
      <c r="AA43" s="173"/>
    </row>
    <row r="44" spans="1:27" s="174" customFormat="1" ht="11.25">
      <c r="A44" s="160" t="str">
        <f>A42</f>
        <v>11</v>
      </c>
      <c r="B44" s="161"/>
      <c r="C44" s="175"/>
      <c r="D44" s="163"/>
      <c r="E44" s="182"/>
      <c r="F44" s="183"/>
      <c r="G44" s="184"/>
      <c r="H44" s="185" t="s">
        <v>101</v>
      </c>
      <c r="I44" s="186"/>
      <c r="J44" s="186"/>
      <c r="K44" s="186"/>
      <c r="L44" s="186"/>
      <c r="M44" s="186"/>
      <c r="N44" s="186"/>
      <c r="O44" s="186"/>
      <c r="P44" s="186"/>
      <c r="Q44" s="186"/>
      <c r="R44" s="186"/>
      <c r="S44" s="186"/>
      <c r="T44" s="186"/>
      <c r="U44" s="186"/>
      <c r="V44" s="186"/>
      <c r="W44" s="186"/>
      <c r="X44" s="187"/>
      <c r="Y44" s="188"/>
      <c r="Z44" s="173"/>
      <c r="AA44" s="173"/>
    </row>
    <row r="45" spans="3:25" ht="14.25">
      <c r="C45" s="189"/>
      <c r="D45" s="190"/>
      <c r="E45" s="191" t="s">
        <v>128</v>
      </c>
      <c r="F45" s="191"/>
      <c r="G45" s="191"/>
      <c r="H45" s="191"/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3"/>
      <c r="Y45" s="133"/>
    </row>
    <row r="47" spans="4:24" ht="11.25" customHeight="1">
      <c r="D47" s="194" t="s">
        <v>129</v>
      </c>
      <c r="E47" s="194"/>
      <c r="F47" s="194"/>
      <c r="G47" s="194"/>
      <c r="H47" s="194"/>
      <c r="I47" s="194"/>
      <c r="J47" s="194"/>
      <c r="K47" s="194"/>
      <c r="L47" s="194"/>
      <c r="M47" s="194"/>
      <c r="N47" s="194"/>
      <c r="O47" s="194"/>
      <c r="P47" s="194"/>
      <c r="Q47" s="194"/>
      <c r="R47" s="194"/>
      <c r="S47" s="194"/>
      <c r="T47" s="194"/>
      <c r="U47" s="194"/>
      <c r="V47" s="194"/>
      <c r="W47" s="194"/>
      <c r="X47" s="194"/>
    </row>
    <row r="48" spans="4:24" ht="11.25">
      <c r="D48" s="195" t="s">
        <v>130</v>
      </c>
      <c r="E48" s="194" t="s">
        <v>131</v>
      </c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4"/>
      <c r="T48" s="194"/>
      <c r="U48" s="194"/>
      <c r="V48" s="194"/>
      <c r="W48" s="194"/>
      <c r="X48" s="194"/>
    </row>
    <row r="49" spans="4:24" ht="11.25">
      <c r="D49" s="195" t="s">
        <v>132</v>
      </c>
      <c r="E49" s="194" t="s">
        <v>133</v>
      </c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4"/>
      <c r="T49" s="194"/>
      <c r="U49" s="194"/>
      <c r="V49" s="194"/>
      <c r="W49" s="194"/>
      <c r="X49" s="194"/>
    </row>
    <row r="50" spans="4:24" ht="11.25">
      <c r="D50" s="195" t="s">
        <v>134</v>
      </c>
      <c r="E50" s="194" t="s">
        <v>135</v>
      </c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</row>
  </sheetData>
  <sheetProtection password="FA9C" sheet="1" objects="1" scenarios="1" formatColumns="0" formatRows="0"/>
  <mergeCells count="70">
    <mergeCell ref="E45:H45"/>
    <mergeCell ref="D47:X47"/>
    <mergeCell ref="E48:X48"/>
    <mergeCell ref="E49:X49"/>
    <mergeCell ref="E50:X50"/>
    <mergeCell ref="C39:C41"/>
    <mergeCell ref="D39:D41"/>
    <mergeCell ref="E39:E41"/>
    <mergeCell ref="F39:H39"/>
    <mergeCell ref="C42:C44"/>
    <mergeCell ref="D42:D44"/>
    <mergeCell ref="E42:E44"/>
    <mergeCell ref="F42:H42"/>
    <mergeCell ref="C33:C35"/>
    <mergeCell ref="D33:D35"/>
    <mergeCell ref="E33:E35"/>
    <mergeCell ref="F33:H33"/>
    <mergeCell ref="C36:C38"/>
    <mergeCell ref="D36:D38"/>
    <mergeCell ref="E36:E38"/>
    <mergeCell ref="F36:H36"/>
    <mergeCell ref="C27:C29"/>
    <mergeCell ref="D27:D29"/>
    <mergeCell ref="E27:E29"/>
    <mergeCell ref="F27:H27"/>
    <mergeCell ref="C30:C32"/>
    <mergeCell ref="D30:D32"/>
    <mergeCell ref="E30:E32"/>
    <mergeCell ref="F30:H30"/>
    <mergeCell ref="C21:C23"/>
    <mergeCell ref="D21:D23"/>
    <mergeCell ref="E21:E23"/>
    <mergeCell ref="F21:H21"/>
    <mergeCell ref="C24:C26"/>
    <mergeCell ref="D24:D26"/>
    <mergeCell ref="E24:E26"/>
    <mergeCell ref="F24:H24"/>
    <mergeCell ref="C15:C17"/>
    <mergeCell ref="D15:D17"/>
    <mergeCell ref="E15:E17"/>
    <mergeCell ref="F15:H15"/>
    <mergeCell ref="C18:C20"/>
    <mergeCell ref="D18:D20"/>
    <mergeCell ref="E18:E20"/>
    <mergeCell ref="F18:H18"/>
    <mergeCell ref="T8:T9"/>
    <mergeCell ref="U8:U9"/>
    <mergeCell ref="V8:W8"/>
    <mergeCell ref="F10:H10"/>
    <mergeCell ref="F11:G11"/>
    <mergeCell ref="C12:C14"/>
    <mergeCell ref="D12:D14"/>
    <mergeCell ref="E12:E14"/>
    <mergeCell ref="F12:H12"/>
    <mergeCell ref="M6:M9"/>
    <mergeCell ref="N6:R6"/>
    <mergeCell ref="S6:W6"/>
    <mergeCell ref="X6:X9"/>
    <mergeCell ref="N7:N9"/>
    <mergeCell ref="O7:O9"/>
    <mergeCell ref="P7:Q8"/>
    <mergeCell ref="R7:R9"/>
    <mergeCell ref="S7:S9"/>
    <mergeCell ref="T7:W7"/>
    <mergeCell ref="D4:H4"/>
    <mergeCell ref="D6:D9"/>
    <mergeCell ref="E6:E9"/>
    <mergeCell ref="F6:H9"/>
    <mergeCell ref="I6:J8"/>
    <mergeCell ref="K6:L8"/>
  </mergeCells>
  <dataValidations count="3">
    <dataValidation type="whole" allowBlank="1" showInputMessage="1" showErrorMessage="1" prompt="от 1900 до 2100" errorTitle="Ошибка" error="Допускается ввод от 1900 до 2100 года" sqref="I12:L13 I15:L16 I18:L19 I21:L22 I24:L25 I27:L28 I30:L31 I33:L34 I36:L37 I39:L40 I42:L43">
      <formula1>1900</formula1>
      <formula2>2100</formula2>
    </dataValidation>
    <dataValidation type="textLength" operator="lessThanOrEqual" allowBlank="1" showInputMessage="1" showErrorMessage="1" errorTitle="Ошибка" error="Допускается ввод не более 900 символов!" sqref="V13 H13 E12:F12 X13 V16 H16 E15:F15 X16 V19 H19 E18:F18 X19 V22 H22 E21:F21 X22 V25 H25 E24:F24 X25 V28 H28 E27:F27 X28 V31 H31 E30:F30 X31 V34 H34 E33:F33 X34 V37 H37 E36:F36 X37 V40 H40 E39:F39 X40 V43 H43 E42:F42 X43">
      <formula1>900</formula1>
    </dataValidation>
    <dataValidation type="decimal" allowBlank="1" showErrorMessage="1" errorTitle="Ошибка" error="Допускается ввод только неотрицательных чисел!" sqref="W12:W13 M12:U13 W15:W16 M15:U16 W18:W19 M18:U19 W21:W22 M21:U22 W24:W25 M24:U25 W27:W28 M27:U28 W30:W31 M30:U31 W33:W34 M33:U34 W36:W37 M36:U37 W39:W40 M39:U40 W42:W43 M42:U43">
      <formula1>0</formula1>
      <formula2>9.99999999999999E+23</formula2>
    </dataValidation>
  </dataValidation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Панарин К.М.</cp:lastModifiedBy>
  <dcterms:created xsi:type="dcterms:W3CDTF">1996-10-08T23:32:33Z</dcterms:created>
  <dcterms:modified xsi:type="dcterms:W3CDTF">2020-04-06T04:21:27Z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