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0095" windowHeight="11760" activeTab="1"/>
  </bookViews>
  <sheets>
    <sheet name="Инф. по заключ. договорам" sheetId="1" r:id="rId1"/>
    <sheet name="Основн. эконом. показатели" sheetId="2" r:id="rId2"/>
  </sheets>
  <definedNames/>
  <calcPr fullCalcOnLoad="1"/>
</workbook>
</file>

<file path=xl/sharedStrings.xml><?xml version="1.0" encoding="utf-8"?>
<sst xmlns="http://schemas.openxmlformats.org/spreadsheetml/2006/main" count="57" uniqueCount="36">
  <si>
    <t>Квартал(год)</t>
  </si>
  <si>
    <t>Кол-во заключенных договоров, шт</t>
  </si>
  <si>
    <t>Исполнено договоров, шт</t>
  </si>
  <si>
    <t>всего</t>
  </si>
  <si>
    <t>в т.ч. с присоединением до 15кВт</t>
  </si>
  <si>
    <t>в т.ч. с присоединением до 15 кВт</t>
  </si>
  <si>
    <t>Информация по заключенным и исполненным договорам на осуществление технологического присоединения.</t>
  </si>
  <si>
    <t>Квартал (год)</t>
  </si>
  <si>
    <t>Поступление средств</t>
  </si>
  <si>
    <t>Выручка</t>
  </si>
  <si>
    <t>Себестоимость</t>
  </si>
  <si>
    <t>Валовая прибыль</t>
  </si>
  <si>
    <t>Использование прибыли</t>
  </si>
  <si>
    <t>Примечание</t>
  </si>
  <si>
    <t>с НДС</t>
  </si>
  <si>
    <t>без НДС</t>
  </si>
  <si>
    <t>налог на прибыль</t>
  </si>
  <si>
    <t>инвестиции</t>
  </si>
  <si>
    <t>прочее</t>
  </si>
  <si>
    <t>Основные экономические показатели по виду деятельности "Тех.присоединение энергопринимающих ус-тв к эл.сетям".</t>
  </si>
  <si>
    <t xml:space="preserve"> -</t>
  </si>
  <si>
    <t>тел. (39139) 3-44-85</t>
  </si>
  <si>
    <t>тел.(39139)3-44-85</t>
  </si>
  <si>
    <t>ФОРМА 2.1</t>
  </si>
  <si>
    <t>ФОРМА 2.2</t>
  </si>
  <si>
    <t>Объем присоединенной мощности по исполненным договорам</t>
  </si>
  <si>
    <t>Директор МУП "ШТЭС" _____________________ А.П. Щербаков</t>
  </si>
  <si>
    <t>Директора МУП "ШТЭС" _____________________ А.П. Щербаков</t>
  </si>
  <si>
    <t>Объем присоединенной мощности по заключенным договорам</t>
  </si>
  <si>
    <t>Поступление средств, руб</t>
  </si>
  <si>
    <t>Глубышев К.П.</t>
  </si>
  <si>
    <t>1 квартал 2020г</t>
  </si>
  <si>
    <t>год 2020</t>
  </si>
  <si>
    <t>2 квартал 2020г</t>
  </si>
  <si>
    <t>3 квартал 2020г</t>
  </si>
  <si>
    <t>4 квартал 2020г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</si>
</sst>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0.0"/>
  </numFmts>
  <fonts count="4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187" fontId="0" fillId="0" borderId="0" xfId="58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87" fontId="0" fillId="0" borderId="14" xfId="58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87" fontId="0" fillId="0" borderId="16" xfId="58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4" fontId="0" fillId="0" borderId="14" xfId="58" applyNumberFormat="1" applyFont="1" applyBorder="1" applyAlignment="1">
      <alignment/>
    </xf>
    <xf numFmtId="4" fontId="0" fillId="0" borderId="14" xfId="58" applyNumberFormat="1" applyFont="1" applyBorder="1" applyAlignment="1">
      <alignment horizontal="right"/>
    </xf>
    <xf numFmtId="4" fontId="0" fillId="0" borderId="16" xfId="58" applyNumberFormat="1" applyFont="1" applyBorder="1" applyAlignment="1">
      <alignment/>
    </xf>
    <xf numFmtId="4" fontId="0" fillId="0" borderId="16" xfId="58" applyNumberFormat="1" applyFont="1" applyBorder="1" applyAlignment="1">
      <alignment horizontal="right"/>
    </xf>
    <xf numFmtId="4" fontId="0" fillId="0" borderId="21" xfId="58" applyNumberFormat="1" applyFont="1" applyBorder="1" applyAlignment="1">
      <alignment/>
    </xf>
    <xf numFmtId="4" fontId="0" fillId="0" borderId="21" xfId="58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87" fontId="0" fillId="0" borderId="23" xfId="58" applyFont="1" applyBorder="1" applyAlignment="1">
      <alignment horizontal="center"/>
    </xf>
    <xf numFmtId="0" fontId="0" fillId="0" borderId="28" xfId="0" applyBorder="1" applyAlignment="1">
      <alignment/>
    </xf>
    <xf numFmtId="4" fontId="0" fillId="0" borderId="29" xfId="58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87" fontId="0" fillId="0" borderId="26" xfId="58" applyFont="1" applyBorder="1" applyAlignment="1">
      <alignment horizontal="center"/>
    </xf>
    <xf numFmtId="187" fontId="0" fillId="0" borderId="16" xfId="58" applyFont="1" applyBorder="1" applyAlignment="1">
      <alignment horizontal="center" vertical="center"/>
    </xf>
    <xf numFmtId="187" fontId="0" fillId="0" borderId="23" xfId="58" applyFont="1" applyBorder="1" applyAlignment="1">
      <alignment horizontal="center" vertical="center"/>
    </xf>
    <xf numFmtId="187" fontId="0" fillId="0" borderId="26" xfId="58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7" fontId="0" fillId="0" borderId="14" xfId="58" applyNumberFormat="1" applyFont="1" applyBorder="1" applyAlignment="1">
      <alignment horizontal="center"/>
    </xf>
    <xf numFmtId="0" fontId="0" fillId="0" borderId="16" xfId="58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87" fontId="0" fillId="0" borderId="0" xfId="58" applyFont="1" applyBorder="1" applyAlignment="1">
      <alignment horizontal="center"/>
    </xf>
    <xf numFmtId="187" fontId="0" fillId="0" borderId="0" xfId="58" applyFont="1" applyBorder="1" applyAlignment="1">
      <alignment horizontal="center" vertical="center"/>
    </xf>
    <xf numFmtId="0" fontId="0" fillId="0" borderId="14" xfId="58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58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L23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3.28125" style="0" customWidth="1"/>
    <col min="2" max="2" width="14.57421875" style="0" customWidth="1"/>
    <col min="3" max="3" width="10.7109375" style="0" customWidth="1"/>
    <col min="4" max="4" width="20.7109375" style="0" customWidth="1"/>
    <col min="5" max="5" width="10.7109375" style="0" customWidth="1"/>
    <col min="6" max="6" width="20.7109375" style="0" customWidth="1"/>
    <col min="7" max="7" width="11.7109375" style="0" customWidth="1"/>
    <col min="8" max="8" width="20.7109375" style="0" customWidth="1"/>
    <col min="9" max="9" width="10.7109375" style="0" customWidth="1"/>
    <col min="10" max="10" width="20.7109375" style="0" customWidth="1"/>
    <col min="11" max="11" width="10.7109375" style="0" customWidth="1"/>
    <col min="12" max="12" width="20.7109375" style="0" customWidth="1"/>
  </cols>
  <sheetData>
    <row r="1" ht="12.75">
      <c r="A1" s="4" t="s">
        <v>23</v>
      </c>
    </row>
    <row r="2" spans="2:12" ht="12.75">
      <c r="B2" s="68" t="s">
        <v>6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2:12" ht="12.7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ht="13.5" thickBot="1"/>
    <row r="5" spans="2:12" ht="30" customHeight="1" thickBot="1">
      <c r="B5" s="66" t="s">
        <v>0</v>
      </c>
      <c r="C5" s="69" t="s">
        <v>1</v>
      </c>
      <c r="D5" s="70"/>
      <c r="E5" s="72" t="s">
        <v>28</v>
      </c>
      <c r="F5" s="73"/>
      <c r="G5" s="71" t="s">
        <v>29</v>
      </c>
      <c r="H5" s="71"/>
      <c r="I5" s="72" t="s">
        <v>2</v>
      </c>
      <c r="J5" s="73"/>
      <c r="K5" s="72" t="s">
        <v>25</v>
      </c>
      <c r="L5" s="73"/>
    </row>
    <row r="6" spans="2:12" ht="30" customHeight="1" thickBot="1">
      <c r="B6" s="67"/>
      <c r="C6" s="22" t="s">
        <v>3</v>
      </c>
      <c r="D6" s="22" t="s">
        <v>4</v>
      </c>
      <c r="E6" s="22" t="s">
        <v>3</v>
      </c>
      <c r="F6" s="22" t="s">
        <v>4</v>
      </c>
      <c r="G6" s="23" t="s">
        <v>3</v>
      </c>
      <c r="H6" s="22" t="s">
        <v>5</v>
      </c>
      <c r="I6" s="24" t="s">
        <v>3</v>
      </c>
      <c r="J6" s="22" t="s">
        <v>5</v>
      </c>
      <c r="K6" s="24" t="s">
        <v>3</v>
      </c>
      <c r="L6" s="22" t="s">
        <v>5</v>
      </c>
    </row>
    <row r="7" spans="2:12" ht="13.5" customHeight="1" thickBot="1">
      <c r="B7" s="54" t="s">
        <v>31</v>
      </c>
      <c r="C7" s="28">
        <v>23</v>
      </c>
      <c r="D7" s="28">
        <v>22</v>
      </c>
      <c r="E7" s="28">
        <v>275</v>
      </c>
      <c r="F7" s="28">
        <v>245</v>
      </c>
      <c r="G7" s="29">
        <v>33826.87</v>
      </c>
      <c r="H7" s="48">
        <v>21269.47</v>
      </c>
      <c r="I7" s="28">
        <v>11</v>
      </c>
      <c r="J7" s="30">
        <v>9</v>
      </c>
      <c r="K7" s="53">
        <v>279</v>
      </c>
      <c r="L7" s="51">
        <v>99</v>
      </c>
    </row>
    <row r="8" spans="2:12" ht="13.5" customHeight="1">
      <c r="B8" s="55" t="s">
        <v>33</v>
      </c>
      <c r="C8" s="25">
        <v>26</v>
      </c>
      <c r="D8" s="25">
        <v>24</v>
      </c>
      <c r="E8" s="25">
        <v>674</v>
      </c>
      <c r="F8" s="25">
        <v>274</v>
      </c>
      <c r="G8" s="26">
        <v>188190.76</v>
      </c>
      <c r="H8" s="26">
        <v>20758.76</v>
      </c>
      <c r="I8" s="25">
        <v>17</v>
      </c>
      <c r="J8" s="27">
        <v>17</v>
      </c>
      <c r="K8" s="61">
        <v>192</v>
      </c>
      <c r="L8" s="62">
        <v>192</v>
      </c>
    </row>
    <row r="9" spans="2:12" ht="13.5" customHeight="1">
      <c r="B9" s="55" t="s">
        <v>34</v>
      </c>
      <c r="C9" s="25">
        <v>42</v>
      </c>
      <c r="D9" s="25">
        <v>38</v>
      </c>
      <c r="E9" s="25">
        <v>675.4</v>
      </c>
      <c r="F9" s="25">
        <v>385.4</v>
      </c>
      <c r="G9" s="26">
        <v>153088.5</v>
      </c>
      <c r="H9" s="26">
        <v>41746.22</v>
      </c>
      <c r="I9" s="25">
        <v>37</v>
      </c>
      <c r="J9" s="25">
        <v>36</v>
      </c>
      <c r="K9" s="63">
        <v>420</v>
      </c>
      <c r="L9" s="64">
        <v>370</v>
      </c>
    </row>
    <row r="10" spans="2:12" ht="13.5" customHeight="1" thickBot="1">
      <c r="B10" s="56" t="s">
        <v>35</v>
      </c>
      <c r="C10" s="37">
        <v>29</v>
      </c>
      <c r="D10" s="37">
        <v>29</v>
      </c>
      <c r="E10" s="37">
        <v>280.4</v>
      </c>
      <c r="F10" s="37">
        <v>280.4</v>
      </c>
      <c r="G10" s="42">
        <v>15950</v>
      </c>
      <c r="H10" s="49">
        <v>15950</v>
      </c>
      <c r="I10" s="37">
        <v>19</v>
      </c>
      <c r="J10" s="37">
        <v>16</v>
      </c>
      <c r="K10" s="52">
        <v>380.4</v>
      </c>
      <c r="L10" s="38">
        <v>170.4</v>
      </c>
    </row>
    <row r="11" spans="2:12" ht="13.5" customHeight="1" thickBot="1">
      <c r="B11" s="39" t="s">
        <v>32</v>
      </c>
      <c r="C11" s="40">
        <f aca="true" t="shared" si="0" ref="C11:L11">SUM(C7:C10)</f>
        <v>120</v>
      </c>
      <c r="D11" s="40">
        <f t="shared" si="0"/>
        <v>113</v>
      </c>
      <c r="E11" s="40">
        <f t="shared" si="0"/>
        <v>1904.8000000000002</v>
      </c>
      <c r="F11" s="40">
        <f t="shared" si="0"/>
        <v>1184.8</v>
      </c>
      <c r="G11" s="47">
        <f t="shared" si="0"/>
        <v>391056.13</v>
      </c>
      <c r="H11" s="50">
        <f t="shared" si="0"/>
        <v>99724.45</v>
      </c>
      <c r="I11" s="40">
        <f t="shared" si="0"/>
        <v>84</v>
      </c>
      <c r="J11" s="40">
        <f t="shared" si="0"/>
        <v>78</v>
      </c>
      <c r="K11" s="40">
        <f t="shared" si="0"/>
        <v>1271.4</v>
      </c>
      <c r="L11" s="41">
        <f t="shared" si="0"/>
        <v>831.4</v>
      </c>
    </row>
    <row r="12" spans="2:12" ht="13.5" customHeight="1">
      <c r="B12" s="57"/>
      <c r="C12" s="58"/>
      <c r="D12" s="58"/>
      <c r="E12" s="58"/>
      <c r="F12" s="58"/>
      <c r="G12" s="59"/>
      <c r="H12" s="60"/>
      <c r="I12" s="58"/>
      <c r="J12" s="58"/>
      <c r="K12" s="58"/>
      <c r="L12" s="58"/>
    </row>
    <row r="13" spans="2:12" ht="12.75">
      <c r="B13" s="7"/>
      <c r="C13" s="7"/>
      <c r="D13" s="7"/>
      <c r="E13" s="7"/>
      <c r="F13" s="7"/>
      <c r="G13" s="8"/>
      <c r="H13" s="8"/>
      <c r="I13" s="7"/>
      <c r="J13" s="7"/>
      <c r="K13" s="8"/>
      <c r="L13" s="7"/>
    </row>
    <row r="14" spans="4:10" ht="15">
      <c r="D14" s="65" t="s">
        <v>26</v>
      </c>
      <c r="E14" s="65"/>
      <c r="F14" s="65"/>
      <c r="G14" s="65"/>
      <c r="H14" s="65"/>
      <c r="I14" s="65"/>
      <c r="J14" s="65"/>
    </row>
    <row r="18" ht="12.75">
      <c r="G18" s="5"/>
    </row>
    <row r="19" ht="12.75">
      <c r="G19" s="5"/>
    </row>
    <row r="20" ht="12.75">
      <c r="G20" s="5"/>
    </row>
    <row r="22" ht="12.75">
      <c r="B22" s="2" t="s">
        <v>30</v>
      </c>
    </row>
    <row r="23" ht="12.75">
      <c r="B23" s="2" t="s">
        <v>21</v>
      </c>
    </row>
  </sheetData>
  <sheetProtection/>
  <mergeCells count="8">
    <mergeCell ref="D14:J14"/>
    <mergeCell ref="B5:B6"/>
    <mergeCell ref="B2:L3"/>
    <mergeCell ref="C5:D5"/>
    <mergeCell ref="G5:H5"/>
    <mergeCell ref="I5:J5"/>
    <mergeCell ref="K5:L5"/>
    <mergeCell ref="E5:F5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L22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3.7109375" style="0" customWidth="1"/>
    <col min="2" max="2" width="14.7109375" style="0" customWidth="1"/>
    <col min="3" max="3" width="16.8515625" style="0" customWidth="1"/>
    <col min="4" max="4" width="14.8515625" style="0" customWidth="1"/>
    <col min="5" max="5" width="11.140625" style="0" customWidth="1"/>
    <col min="6" max="6" width="14.8515625" style="0" customWidth="1"/>
    <col min="7" max="7" width="16.28125" style="0" customWidth="1"/>
    <col min="8" max="8" width="16.140625" style="0" customWidth="1"/>
    <col min="9" max="9" width="14.421875" style="0" customWidth="1"/>
    <col min="10" max="10" width="16.421875" style="0" customWidth="1"/>
    <col min="11" max="11" width="17.8515625" style="0" customWidth="1"/>
  </cols>
  <sheetData>
    <row r="1" ht="12.75">
      <c r="A1" s="4" t="s">
        <v>24</v>
      </c>
    </row>
    <row r="2" spans="2:11" ht="18" customHeight="1">
      <c r="B2" s="74" t="s">
        <v>19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.75" customHeight="1">
      <c r="B3" s="74"/>
      <c r="C3" s="74"/>
      <c r="D3" s="74"/>
      <c r="E3" s="74"/>
      <c r="F3" s="74"/>
      <c r="G3" s="74"/>
      <c r="H3" s="74"/>
      <c r="I3" s="74"/>
      <c r="J3" s="74"/>
      <c r="K3" s="74"/>
    </row>
    <row r="4" ht="13.5" thickBot="1"/>
    <row r="5" spans="2:12" ht="26.25" customHeight="1" thickBot="1">
      <c r="B5" s="79" t="s">
        <v>7</v>
      </c>
      <c r="C5" s="77" t="s">
        <v>8</v>
      </c>
      <c r="D5" s="78"/>
      <c r="E5" s="80" t="s">
        <v>9</v>
      </c>
      <c r="F5" s="83" t="s">
        <v>10</v>
      </c>
      <c r="G5" s="80" t="s">
        <v>11</v>
      </c>
      <c r="H5" s="79" t="s">
        <v>12</v>
      </c>
      <c r="I5" s="80"/>
      <c r="J5" s="75"/>
      <c r="K5" s="75" t="s">
        <v>13</v>
      </c>
      <c r="L5" s="1"/>
    </row>
    <row r="6" spans="2:11" ht="24.75" customHeight="1" thickBot="1">
      <c r="B6" s="81"/>
      <c r="C6" s="12" t="s">
        <v>14</v>
      </c>
      <c r="D6" s="9" t="s">
        <v>15</v>
      </c>
      <c r="E6" s="82"/>
      <c r="F6" s="84"/>
      <c r="G6" s="82"/>
      <c r="H6" s="10" t="s">
        <v>16</v>
      </c>
      <c r="I6" s="9" t="s">
        <v>17</v>
      </c>
      <c r="J6" s="11" t="s">
        <v>18</v>
      </c>
      <c r="K6" s="76"/>
    </row>
    <row r="7" spans="2:11" ht="13.5" thickBot="1">
      <c r="B7" s="14" t="str">
        <f>'Инф. по заключ. договорам'!B7</f>
        <v>1 квартал 2020г</v>
      </c>
      <c r="C7" s="33">
        <f>'Инф. по заключ. договорам'!G7</f>
        <v>33826.87</v>
      </c>
      <c r="D7" s="33">
        <f>C7/1.2</f>
        <v>28189.058333333338</v>
      </c>
      <c r="E7" s="33">
        <f>C7</f>
        <v>33826.87</v>
      </c>
      <c r="F7" s="31">
        <v>115109</v>
      </c>
      <c r="G7" s="34">
        <f>E7-F7</f>
        <v>-81282.13</v>
      </c>
      <c r="H7" s="15" t="s">
        <v>20</v>
      </c>
      <c r="I7" s="15" t="s">
        <v>20</v>
      </c>
      <c r="J7" s="15" t="s">
        <v>20</v>
      </c>
      <c r="K7" s="16"/>
    </row>
    <row r="8" spans="2:11" ht="12.75">
      <c r="B8" s="17" t="str">
        <f>'Инф. по заключ. договорам'!B8</f>
        <v>2 квартал 2020г</v>
      </c>
      <c r="C8" s="33">
        <v>188190.76</v>
      </c>
      <c r="D8" s="31">
        <f>C8/1.2</f>
        <v>156825.63333333336</v>
      </c>
      <c r="E8" s="31">
        <f>C8</f>
        <v>188190.76</v>
      </c>
      <c r="F8" s="31">
        <v>282123</v>
      </c>
      <c r="G8" s="32">
        <f>E8-F8</f>
        <v>-93932.23999999999</v>
      </c>
      <c r="H8" s="13" t="s">
        <v>20</v>
      </c>
      <c r="I8" s="13" t="s">
        <v>20</v>
      </c>
      <c r="J8" s="13" t="s">
        <v>20</v>
      </c>
      <c r="K8" s="18"/>
    </row>
    <row r="9" spans="2:11" ht="12.75">
      <c r="B9" s="17" t="str">
        <f>'Инф. по заключ. договорам'!B9</f>
        <v>3 квартал 2020г</v>
      </c>
      <c r="C9" s="31">
        <f>'Инф. по заключ. договорам'!G9</f>
        <v>153088.5</v>
      </c>
      <c r="D9" s="31">
        <f>C9/1.2</f>
        <v>127573.75</v>
      </c>
      <c r="E9" s="31">
        <f>C9</f>
        <v>153088.5</v>
      </c>
      <c r="F9" s="31">
        <v>282709</v>
      </c>
      <c r="G9" s="32">
        <f>E9-F9</f>
        <v>-129620.5</v>
      </c>
      <c r="H9" s="13" t="s">
        <v>20</v>
      </c>
      <c r="I9" s="13" t="s">
        <v>20</v>
      </c>
      <c r="J9" s="13" t="s">
        <v>20</v>
      </c>
      <c r="K9" s="18"/>
    </row>
    <row r="10" spans="2:11" ht="13.5" thickBot="1">
      <c r="B10" s="19" t="str">
        <f>'Инф. по заключ. договорам'!B10</f>
        <v>4 квартал 2020г</v>
      </c>
      <c r="C10" s="35">
        <f>'Инф. по заключ. договорам'!G10</f>
        <v>15950</v>
      </c>
      <c r="D10" s="35">
        <f>C10/1.2</f>
        <v>13291.666666666668</v>
      </c>
      <c r="E10" s="35">
        <f>C10</f>
        <v>15950</v>
      </c>
      <c r="F10" s="31">
        <v>117370</v>
      </c>
      <c r="G10" s="36">
        <f>E10-F10</f>
        <v>-101420</v>
      </c>
      <c r="H10" s="20" t="s">
        <v>20</v>
      </c>
      <c r="I10" s="20" t="s">
        <v>20</v>
      </c>
      <c r="J10" s="20" t="s">
        <v>20</v>
      </c>
      <c r="K10" s="21"/>
    </row>
    <row r="11" spans="2:11" ht="13.5" thickBot="1">
      <c r="B11" s="43" t="str">
        <f>'Инф. по заключ. договорам'!B11</f>
        <v>год 2020</v>
      </c>
      <c r="C11" s="44">
        <f>SUM(C7:C10)</f>
        <v>391056.13</v>
      </c>
      <c r="D11" s="44">
        <f>SUM(D7:D10)</f>
        <v>325880.1083333334</v>
      </c>
      <c r="E11" s="44">
        <f>SUM(E7:E10)</f>
        <v>391056.13</v>
      </c>
      <c r="F11" s="44">
        <f>SUM(F7:F10)</f>
        <v>797311</v>
      </c>
      <c r="G11" s="44">
        <f>SUM(G7:G10)</f>
        <v>-406254.87</v>
      </c>
      <c r="H11" s="45" t="s">
        <v>20</v>
      </c>
      <c r="I11" s="45" t="s">
        <v>20</v>
      </c>
      <c r="J11" s="45" t="s">
        <v>20</v>
      </c>
      <c r="K11" s="46"/>
    </row>
    <row r="13" ht="15">
      <c r="D13" s="6" t="s">
        <v>27</v>
      </c>
    </row>
    <row r="16" ht="12.75">
      <c r="F16" s="5"/>
    </row>
    <row r="21" ht="12.75">
      <c r="B21" s="2" t="str">
        <f>'Инф. по заключ. договорам'!B22</f>
        <v>Глубышев К.П.</v>
      </c>
    </row>
    <row r="22" ht="12.75">
      <c r="B22" s="3" t="s">
        <v>22</v>
      </c>
    </row>
  </sheetData>
  <sheetProtection/>
  <mergeCells count="8">
    <mergeCell ref="B2:K3"/>
    <mergeCell ref="K5:K6"/>
    <mergeCell ref="C5:D5"/>
    <mergeCell ref="H5:J5"/>
    <mergeCell ref="B5:B6"/>
    <mergeCell ref="E5:E6"/>
    <mergeCell ref="G5:G6"/>
    <mergeCell ref="F5:F6"/>
  </mergeCells>
  <printOptions/>
  <pageMargins left="0.75" right="0.75" top="1" bottom="1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2019-04-10T03:13:55Z</cp:lastPrinted>
  <dcterms:created xsi:type="dcterms:W3CDTF">1996-10-08T23:32:33Z</dcterms:created>
  <dcterms:modified xsi:type="dcterms:W3CDTF">2021-02-03T09:34:16Z</dcterms:modified>
  <cp:category/>
  <cp:version/>
  <cp:contentType/>
  <cp:contentStatus/>
</cp:coreProperties>
</file>