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820"/>
  </bookViews>
  <sheets>
    <sheet name="Титульный" sheetId="1" r:id="rId1"/>
    <sheet name="Справочники" sheetId="2" r:id="rId2"/>
    <sheet name="Свод" sheetId="3" r:id="rId3"/>
    <sheet name="CO1" sheetId="4" r:id="rId4"/>
  </sheets>
  <externalReferences>
    <externalReference r:id="rId5"/>
  </externalReferences>
  <definedNames>
    <definedName name="_prd2">Титульный!$K$13</definedName>
    <definedName name="anscount" hidden="1">1</definedName>
    <definedName name="CheckBC_List01">Справочники!$I$8:$K$22</definedName>
    <definedName name="date">Титульный!$J$19</definedName>
    <definedName name="dt_03">'CO1'!$J$14:$AA$42</definedName>
    <definedName name="end_01_1">Справочники!$K$12</definedName>
    <definedName name="end_01_2">Справочники!$K$22</definedName>
    <definedName name="end_02">Свод!$Q$23</definedName>
    <definedName name="end_03_1">'CO1'!$AA$34</definedName>
    <definedName name="end_03_2">'CO1'!$AA$42</definedName>
    <definedName name="ht_03">'CO1'!$H$8:$AA$11</definedName>
    <definedName name="it_03">'CO1'!$H$14:$I$42</definedName>
    <definedName name="pIns_ws_01_1">Справочники!$H$12</definedName>
    <definedName name="pIns_ws_01_2">Справочники!$H$17</definedName>
    <definedName name="pIns_ws_01_3">Справочники!$H$22</definedName>
    <definedName name="prd" localSheetId="3">[1]Титульный!$J$13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'CO1'!$I$45:$I$48</definedName>
    <definedName name="Quarter2">[1]TEHSHEET!$H$2:$H$6</definedName>
    <definedName name="region_name" localSheetId="3">[1]Титульный!$J$11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0" i="4" l="1"/>
  <c r="Y40" i="4"/>
  <c r="X40" i="4"/>
  <c r="W40" i="4"/>
  <c r="V40" i="4"/>
  <c r="U40" i="4"/>
  <c r="T40" i="4"/>
  <c r="S40" i="4"/>
  <c r="R40" i="4"/>
  <c r="Q40" i="4"/>
  <c r="P40" i="4"/>
  <c r="O40" i="4"/>
  <c r="Z39" i="4"/>
  <c r="Y39" i="4"/>
  <c r="X39" i="4"/>
  <c r="W39" i="4"/>
  <c r="V39" i="4"/>
  <c r="U39" i="4"/>
  <c r="T39" i="4"/>
  <c r="S39" i="4"/>
  <c r="R39" i="4"/>
  <c r="Q39" i="4"/>
  <c r="P39" i="4"/>
  <c r="O39" i="4"/>
  <c r="Z38" i="4"/>
  <c r="Y38" i="4"/>
  <c r="X38" i="4"/>
  <c r="W38" i="4"/>
  <c r="V38" i="4"/>
  <c r="U38" i="4"/>
  <c r="T38" i="4"/>
  <c r="S38" i="4"/>
  <c r="R38" i="4"/>
  <c r="Q38" i="4"/>
  <c r="P38" i="4"/>
  <c r="O38" i="4"/>
  <c r="Z37" i="4"/>
  <c r="Y37" i="4"/>
  <c r="X37" i="4"/>
  <c r="W37" i="4"/>
  <c r="V37" i="4"/>
  <c r="U37" i="4"/>
  <c r="T37" i="4"/>
  <c r="S37" i="4"/>
  <c r="S36" i="4" s="1"/>
  <c r="R37" i="4"/>
  <c r="Q37" i="4"/>
  <c r="P37" i="4"/>
  <c r="O37" i="4"/>
  <c r="O36" i="4" s="1"/>
  <c r="Z36" i="4"/>
  <c r="Y36" i="4"/>
  <c r="X36" i="4"/>
  <c r="W36" i="4"/>
  <c r="V36" i="4"/>
  <c r="U36" i="4"/>
  <c r="T36" i="4"/>
  <c r="R36" i="4"/>
  <c r="Q36" i="4"/>
  <c r="P36" i="4"/>
  <c r="H35" i="4"/>
  <c r="Z31" i="4"/>
  <c r="Y31" i="4"/>
  <c r="Y18" i="4" s="1"/>
  <c r="Y14" i="4" s="1"/>
  <c r="X31" i="4"/>
  <c r="X18" i="4" s="1"/>
  <c r="W31" i="4"/>
  <c r="V31" i="4"/>
  <c r="U31" i="4"/>
  <c r="U18" i="4" s="1"/>
  <c r="U14" i="4" s="1"/>
  <c r="T31" i="4"/>
  <c r="T18" i="4" s="1"/>
  <c r="S31" i="4"/>
  <c r="R31" i="4"/>
  <c r="Q31" i="4"/>
  <c r="P31" i="4"/>
  <c r="P18" i="4" s="1"/>
  <c r="O31" i="4"/>
  <c r="Z28" i="4"/>
  <c r="Y28" i="4"/>
  <c r="X28" i="4"/>
  <c r="X17" i="4" s="1"/>
  <c r="W28" i="4"/>
  <c r="V28" i="4"/>
  <c r="U28" i="4"/>
  <c r="T28" i="4"/>
  <c r="T17" i="4" s="1"/>
  <c r="S28" i="4"/>
  <c r="R28" i="4"/>
  <c r="Q28" i="4"/>
  <c r="P28" i="4"/>
  <c r="P17" i="4" s="1"/>
  <c r="O28" i="4"/>
  <c r="Z25" i="4"/>
  <c r="Y25" i="4"/>
  <c r="X25" i="4"/>
  <c r="X16" i="4" s="1"/>
  <c r="X14" i="4" s="1"/>
  <c r="W25" i="4"/>
  <c r="V25" i="4"/>
  <c r="U25" i="4"/>
  <c r="T25" i="4"/>
  <c r="T16" i="4" s="1"/>
  <c r="T14" i="4" s="1"/>
  <c r="S25" i="4"/>
  <c r="R25" i="4"/>
  <c r="Q25" i="4"/>
  <c r="P25" i="4"/>
  <c r="P16" i="4" s="1"/>
  <c r="P14" i="4" s="1"/>
  <c r="O25" i="4"/>
  <c r="R23" i="4"/>
  <c r="Q23" i="4"/>
  <c r="Q21" i="4" s="1"/>
  <c r="Q15" i="4" s="1"/>
  <c r="Q14" i="4" s="1"/>
  <c r="Z21" i="4"/>
  <c r="Z15" i="4" s="1"/>
  <c r="Z14" i="4" s="1"/>
  <c r="Y21" i="4"/>
  <c r="X21" i="4"/>
  <c r="W21" i="4"/>
  <c r="V21" i="4"/>
  <c r="V15" i="4" s="1"/>
  <c r="V14" i="4" s="1"/>
  <c r="U21" i="4"/>
  <c r="T21" i="4"/>
  <c r="S21" i="4"/>
  <c r="R21" i="4"/>
  <c r="R15" i="4" s="1"/>
  <c r="R14" i="4" s="1"/>
  <c r="P21" i="4"/>
  <c r="O21" i="4"/>
  <c r="H20" i="4"/>
  <c r="Z18" i="4"/>
  <c r="W18" i="4"/>
  <c r="V18" i="4"/>
  <c r="S18" i="4"/>
  <c r="R18" i="4"/>
  <c r="Q18" i="4"/>
  <c r="O18" i="4"/>
  <c r="Z17" i="4"/>
  <c r="Y17" i="4"/>
  <c r="W17" i="4"/>
  <c r="V17" i="4"/>
  <c r="U17" i="4"/>
  <c r="S17" i="4"/>
  <c r="R17" i="4"/>
  <c r="Q17" i="4"/>
  <c r="O17" i="4"/>
  <c r="Z16" i="4"/>
  <c r="Y16" i="4"/>
  <c r="W16" i="4"/>
  <c r="V16" i="4"/>
  <c r="U16" i="4"/>
  <c r="S16" i="4"/>
  <c r="R16" i="4"/>
  <c r="Q16" i="4"/>
  <c r="O16" i="4"/>
  <c r="Y15" i="4"/>
  <c r="X15" i="4"/>
  <c r="W15" i="4"/>
  <c r="U15" i="4"/>
  <c r="T15" i="4"/>
  <c r="S15" i="4"/>
  <c r="S14" i="4" s="1"/>
  <c r="P15" i="4"/>
  <c r="O15" i="4"/>
  <c r="O14" i="4" s="1"/>
  <c r="W14" i="4"/>
  <c r="H13" i="4"/>
  <c r="H6" i="4"/>
  <c r="Q23" i="3"/>
  <c r="P23" i="3"/>
  <c r="O23" i="3"/>
  <c r="N23" i="3"/>
  <c r="M23" i="3"/>
  <c r="L23" i="3"/>
  <c r="K23" i="3"/>
  <c r="J23" i="3"/>
  <c r="Q22" i="3"/>
  <c r="P22" i="3"/>
  <c r="O22" i="3"/>
  <c r="N22" i="3"/>
  <c r="M22" i="3"/>
  <c r="L22" i="3"/>
  <c r="K22" i="3"/>
  <c r="J22" i="3"/>
  <c r="P21" i="3"/>
  <c r="N21" i="3"/>
  <c r="L21" i="3"/>
  <c r="J21" i="3"/>
  <c r="P20" i="3"/>
  <c r="N20" i="3"/>
  <c r="L20" i="3"/>
  <c r="J20" i="3"/>
  <c r="J19" i="3" s="1"/>
  <c r="P19" i="3"/>
  <c r="N19" i="3"/>
  <c r="L19" i="3"/>
  <c r="P18" i="3"/>
  <c r="N18" i="3" s="1"/>
  <c r="L18" i="3"/>
  <c r="J18" i="3"/>
  <c r="P17" i="3"/>
  <c r="N17" i="3" s="1"/>
  <c r="L17" i="3"/>
  <c r="L14" i="3" s="1"/>
  <c r="L13" i="3" s="1"/>
  <c r="J17" i="3"/>
  <c r="Q16" i="3"/>
  <c r="O16" i="3"/>
  <c r="M16" i="3"/>
  <c r="K16" i="3"/>
  <c r="Q15" i="3"/>
  <c r="Q14" i="3" s="1"/>
  <c r="Q13" i="3" s="1"/>
  <c r="O15" i="3"/>
  <c r="M15" i="3"/>
  <c r="M14" i="3" s="1"/>
  <c r="M13" i="3" s="1"/>
  <c r="K15" i="3"/>
  <c r="J15" i="3" s="1"/>
  <c r="P14" i="3"/>
  <c r="P13" i="3" s="1"/>
  <c r="H8" i="3"/>
  <c r="L11" i="2"/>
  <c r="K8" i="1"/>
  <c r="K14" i="3" l="1"/>
  <c r="K13" i="3" s="1"/>
  <c r="N15" i="3"/>
  <c r="N14" i="3" s="1"/>
  <c r="N13" i="3" s="1"/>
  <c r="N16" i="3"/>
  <c r="J16" i="3"/>
  <c r="J14" i="3" s="1"/>
  <c r="J13" i="3" s="1"/>
  <c r="O14" i="3"/>
  <c r="O13" i="3" s="1"/>
</calcChain>
</file>

<file path=xl/sharedStrings.xml><?xml version="1.0" encoding="utf-8"?>
<sst xmlns="http://schemas.openxmlformats.org/spreadsheetml/2006/main" count="182" uniqueCount="104">
  <si>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</si>
  <si>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</si>
  <si>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</si>
  <si>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</si>
  <si>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</si>
  <si>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</si>
  <si>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IV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</si>
  <si>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</si>
  <si>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</si>
  <si>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</si>
  <si>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</si>
  <si>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</si>
  <si>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</si>
  <si>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>Справочник сетевых организаций</t>
  </si>
  <si>
    <t>А. Регулирующихся методом индексации или методом экономически обоснованных расходов</t>
  </si>
  <si>
    <t>№ п/п</t>
  </si>
  <si>
    <t>Наименование организации</t>
  </si>
  <si>
    <t>ИНН</t>
  </si>
  <si>
    <t>КПП</t>
  </si>
  <si>
    <t>1.0</t>
  </si>
  <si>
    <t>О</t>
  </si>
  <si>
    <t>1.1</t>
  </si>
  <si>
    <t>МУП "Шушенские ТЭС"</t>
  </si>
  <si>
    <t>2442000890</t>
  </si>
  <si>
    <t>244201001</t>
  </si>
  <si>
    <t>Добавить</t>
  </si>
  <si>
    <t>В. Регулирующихся методом доходности инвестированного капитала (RAB)</t>
  </si>
  <si>
    <t>2.0</t>
  </si>
  <si>
    <t>С. Регулирующихся методом индексации на основе долгосрочных параметров</t>
  </si>
  <si>
    <t>3.0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</si>
  <si>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</si>
  <si>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</si>
  <si>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</si>
  <si>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</si>
  <si>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</si>
  <si>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</si>
  <si>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</si>
  <si>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</si>
  <si>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</si>
  <si>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</si>
  <si>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</si>
  <si>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</si>
  <si>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</si>
  <si>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</si>
  <si>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</si>
  <si>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</si>
  <si>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</si>
  <si>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</si>
  <si>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</si>
  <si>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</si>
  <si>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</si>
  <si>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</si>
  <si>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</si>
  <si>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</si>
  <si>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</si>
  <si>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</si>
  <si>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</si>
  <si>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</si>
  <si>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</si>
  <si>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</si>
  <si>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</si>
  <si>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</si>
  <si>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</si>
  <si>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</si>
  <si>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</si>
  <si>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</si>
  <si>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</si>
  <si>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</si>
  <si>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</si>
  <si>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</si>
  <si>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</si>
  <si>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</si>
  <si>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</si>
  <si>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</si>
  <si>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</si>
  <si>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</si>
  <si>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</si>
  <si>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</si>
  <si>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</si>
  <si>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</si>
  <si>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</si>
  <si>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</si>
  <si>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</si>
  <si>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</si>
  <si>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Модернизация систем учета электроэнергии во исполнение требований ФЗ №522 (истечение МПИ, срока эксплуатации и выведших из строя)</t>
  </si>
  <si>
    <t>Октябрь 2021</t>
  </si>
  <si>
    <t>Декабрь 2021</t>
  </si>
  <si>
    <t>шт</t>
  </si>
  <si>
    <t>r_1_2</t>
  </si>
  <si>
    <t>1.2.0</t>
  </si>
  <si>
    <t>r_1_3</t>
  </si>
  <si>
    <t>1.3.0</t>
  </si>
  <si>
    <t>r_1_4</t>
  </si>
  <si>
    <t>1.4.0</t>
  </si>
  <si>
    <t>2</t>
  </si>
  <si>
    <t>2.1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</si>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</sst>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8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"/>
      <color indexed="9"/>
      <name val="Tahoma"/>
      <family val="2"/>
      <charset val="204"/>
    </font>
    <font>
      <sz val="11"/>
      <color rgb="FF666699"/>
      <name val="Wingdings 2"/>
      <family val="1"/>
      <charset val="2"/>
    </font>
    <font>
      <u/>
      <sz val="9"/>
      <color indexed="54"/>
      <name val="Tahom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1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7" applyBorder="0">
      <alignment horizontal="center" vertical="center" wrapText="1"/>
    </xf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78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49" fontId="2" fillId="0" borderId="0" xfId="0" applyNumberFormat="1" applyFont="1" applyFill="1" applyProtection="1">
      <alignment vertical="top"/>
    </xf>
    <xf numFmtId="49" fontId="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4" fillId="0" borderId="2" xfId="0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wrapText="1"/>
    </xf>
    <xf numFmtId="49" fontId="0" fillId="0" borderId="1" xfId="0" applyFont="1" applyFill="1" applyBorder="1" applyAlignment="1" applyProtection="1">
      <alignment horizontal="left" vertical="center" wrapText="1"/>
    </xf>
    <xf numFmtId="49" fontId="0" fillId="0" borderId="1" xfId="0" applyFont="1" applyFill="1" applyBorder="1" applyAlignment="1" applyProtection="1">
      <alignment vertical="center"/>
    </xf>
    <xf numFmtId="49" fontId="0" fillId="0" borderId="5" xfId="0" applyFont="1" applyFill="1" applyBorder="1" applyAlignment="1" applyProtection="1">
      <alignment vertical="center"/>
    </xf>
    <xf numFmtId="0" fontId="10" fillId="0" borderId="0" xfId="5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5" borderId="2" xfId="0" applyFont="1" applyFill="1" applyBorder="1" applyAlignment="1" applyProtection="1">
      <alignment horizontal="left" vertical="center" wrapText="1" inden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Protection="1">
      <alignment vertical="top"/>
    </xf>
    <xf numFmtId="49" fontId="0" fillId="0" borderId="6" xfId="0" applyNumberFormat="1" applyFont="1" applyFill="1" applyBorder="1" applyProtection="1">
      <alignment vertical="top"/>
    </xf>
    <xf numFmtId="0" fontId="6" fillId="0" borderId="0" xfId="6" applyFont="1" applyProtection="1"/>
    <xf numFmtId="0" fontId="6" fillId="0" borderId="0" xfId="6" applyFont="1" applyFill="1" applyBorder="1" applyProtection="1"/>
    <xf numFmtId="49" fontId="6" fillId="0" borderId="0" xfId="7" applyFont="1" applyFill="1" applyAlignment="1" applyProtection="1">
      <alignment vertical="center" wrapText="1"/>
    </xf>
    <xf numFmtId="49" fontId="6" fillId="0" borderId="0" xfId="7" applyFont="1" applyFill="1" applyAlignment="1" applyProtection="1">
      <alignment horizontal="center" vertical="center" wrapText="1"/>
    </xf>
    <xf numFmtId="49" fontId="6" fillId="0" borderId="0" xfId="8" applyNumberFormat="1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center" wrapText="1"/>
    </xf>
    <xf numFmtId="49" fontId="6" fillId="0" borderId="0" xfId="7" applyFont="1" applyFill="1" applyBorder="1" applyAlignment="1" applyProtection="1">
      <alignment horizontal="center" vertical="center" wrapText="1"/>
    </xf>
    <xf numFmtId="49" fontId="5" fillId="0" borderId="0" xfId="6" applyNumberFormat="1" applyFont="1" applyFill="1" applyBorder="1" applyAlignment="1" applyProtection="1">
      <alignment horizontal="right"/>
    </xf>
    <xf numFmtId="0" fontId="6" fillId="0" borderId="0" xfId="6" applyFont="1" applyBorder="1" applyAlignment="1" applyProtection="1">
      <alignment horizontal="center" wrapText="1"/>
    </xf>
    <xf numFmtId="0" fontId="6" fillId="0" borderId="0" xfId="6" applyFont="1" applyBorder="1" applyProtection="1"/>
    <xf numFmtId="49" fontId="13" fillId="0" borderId="2" xfId="9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9" xfId="7" applyNumberFormat="1" applyFont="1" applyFill="1" applyBorder="1" applyAlignment="1" applyProtection="1">
      <alignment horizontal="center" vertical="center"/>
    </xf>
    <xf numFmtId="49" fontId="4" fillId="0" borderId="2" xfId="7" applyNumberFormat="1" applyFont="1" applyFill="1" applyBorder="1" applyAlignment="1" applyProtection="1">
      <alignment horizontal="left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center" vertical="center"/>
    </xf>
    <xf numFmtId="49" fontId="4" fillId="0" borderId="2" xfId="7" applyNumberFormat="1" applyFont="1" applyFill="1" applyBorder="1" applyAlignment="1" applyProtection="1">
      <alignment horizontal="left" vertical="center" wrapText="1" indent="1"/>
    </xf>
    <xf numFmtId="4" fontId="4" fillId="2" borderId="2" xfId="7" applyNumberFormat="1" applyFont="1" applyFill="1" applyBorder="1" applyAlignment="1" applyProtection="1">
      <alignment horizontal="right" vertical="center" wrapText="1"/>
    </xf>
    <xf numFmtId="49" fontId="4" fillId="0" borderId="2" xfId="7" applyNumberFormat="1" applyFont="1" applyFill="1" applyBorder="1" applyAlignment="1" applyProtection="1">
      <alignment horizontal="left" vertical="center" wrapText="1" indent="2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" fontId="4" fillId="0" borderId="2" xfId="7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6" fillId="0" borderId="0" xfId="10" applyFont="1" applyBorder="1" applyAlignment="1" applyProtection="1"/>
    <xf numFmtId="0" fontId="6" fillId="0" borderId="0" xfId="10" applyFont="1" applyBorder="1" applyAlignment="1" applyProtection="1">
      <alignment horizontal="left" wrapText="1"/>
    </xf>
    <xf numFmtId="0" fontId="6" fillId="0" borderId="0" xfId="10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0" fontId="6" fillId="0" borderId="0" xfId="10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6" fillId="0" borderId="0" xfId="0" applyFont="1" applyBorder="1" applyAlignment="1" applyProtection="1">
      <alignment vertical="top"/>
    </xf>
    <xf numFmtId="49" fontId="13" fillId="0" borderId="2" xfId="10" applyNumberFormat="1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4" fillId="0" borderId="6" xfId="10" applyNumberFormat="1" applyFont="1" applyFill="1" applyBorder="1" applyAlignment="1" applyProtection="1">
      <alignment horizontal="center" vertical="center"/>
    </xf>
    <xf numFmtId="0" fontId="14" fillId="0" borderId="6" xfId="10" applyNumberFormat="1" applyFont="1" applyFill="1" applyBorder="1" applyAlignment="1" applyProtection="1">
      <alignment horizontal="center" vertical="center"/>
    </xf>
    <xf numFmtId="0" fontId="4" fillId="0" borderId="0" xfId="10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4" xfId="10" applyNumberFormat="1" applyFont="1" applyFill="1" applyBorder="1" applyAlignment="1" applyProtection="1">
      <alignment horizontal="left" vertical="center" indent="1"/>
    </xf>
    <xf numFmtId="49" fontId="14" fillId="0" borderId="1" xfId="10" applyNumberFormat="1" applyFont="1" applyFill="1" applyBorder="1" applyAlignment="1" applyProtection="1">
      <alignment horizontal="center" vertical="center"/>
    </xf>
    <xf numFmtId="0" fontId="14" fillId="0" borderId="1" xfId="10" applyNumberFormat="1" applyFont="1" applyFill="1" applyBorder="1" applyAlignment="1" applyProtection="1">
      <alignment horizontal="center" vertical="center"/>
    </xf>
    <xf numFmtId="0" fontId="14" fillId="0" borderId="5" xfId="10" applyNumberFormat="1" applyFont="1" applyFill="1" applyBorder="1" applyAlignment="1" applyProtection="1">
      <alignment horizontal="center" vertical="center"/>
    </xf>
    <xf numFmtId="49" fontId="6" fillId="0" borderId="9" xfId="10" applyNumberFormat="1" applyFont="1" applyFill="1" applyBorder="1" applyAlignment="1" applyProtection="1">
      <alignment horizontal="center" vertical="center"/>
    </xf>
    <xf numFmtId="49" fontId="6" fillId="0" borderId="2" xfId="10" applyNumberFormat="1" applyFont="1" applyFill="1" applyBorder="1" applyAlignment="1" applyProtection="1">
      <alignment horizontal="left" vertical="center" wrapText="1"/>
    </xf>
    <xf numFmtId="0" fontId="6" fillId="0" borderId="2" xfId="10" applyFont="1" applyFill="1" applyBorder="1" applyAlignment="1" applyProtection="1">
      <alignment horizontal="center" vertical="center" wrapText="1"/>
    </xf>
    <xf numFmtId="4" fontId="6" fillId="2" borderId="2" xfId="10" applyNumberFormat="1" applyFont="1" applyFill="1" applyBorder="1" applyAlignment="1" applyProtection="1">
      <alignment horizontal="right" vertical="center" wrapText="1"/>
    </xf>
    <xf numFmtId="49" fontId="6" fillId="4" borderId="2" xfId="10" applyNumberFormat="1" applyFont="1" applyFill="1" applyBorder="1" applyAlignment="1" applyProtection="1">
      <alignment horizontal="left" vertical="center" wrapText="1"/>
      <protection locked="0"/>
    </xf>
    <xf numFmtId="2" fontId="6" fillId="0" borderId="0" xfId="10" applyNumberFormat="1" applyFont="1" applyFill="1" applyBorder="1" applyAlignment="1" applyProtection="1">
      <alignment horizontal="center" vertical="center" wrapText="1"/>
    </xf>
    <xf numFmtId="49" fontId="4" fillId="0" borderId="2" xfId="10" applyNumberFormat="1" applyFont="1" applyFill="1" applyBorder="1" applyAlignment="1" applyProtection="1">
      <alignment horizontal="center" vertical="center"/>
    </xf>
    <xf numFmtId="49" fontId="4" fillId="0" borderId="2" xfId="10" applyNumberFormat="1" applyFont="1" applyFill="1" applyBorder="1" applyAlignment="1" applyProtection="1">
      <alignment horizontal="left" vertical="center" wrapText="1" indent="1"/>
    </xf>
    <xf numFmtId="0" fontId="4" fillId="0" borderId="2" xfId="10" applyFont="1" applyFill="1" applyBorder="1" applyAlignment="1" applyProtection="1">
      <alignment horizontal="center" vertical="center" wrapText="1"/>
    </xf>
    <xf numFmtId="4" fontId="4" fillId="2" borderId="2" xfId="10" applyNumberFormat="1" applyFont="1" applyFill="1" applyBorder="1" applyAlignment="1" applyProtection="1">
      <alignment horizontal="right" vertical="center" wrapText="1"/>
    </xf>
    <xf numFmtId="49" fontId="4" fillId="4" borderId="2" xfId="1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10" applyNumberFormat="1" applyFont="1" applyFill="1" applyBorder="1" applyAlignment="1" applyProtection="1">
      <alignment horizontal="center" vertical="center"/>
    </xf>
    <xf numFmtId="49" fontId="4" fillId="0" borderId="1" xfId="10" applyNumberFormat="1" applyFont="1" applyFill="1" applyBorder="1" applyAlignment="1" applyProtection="1">
      <alignment horizontal="left" vertical="center" wrapText="1" indent="1"/>
    </xf>
    <xf numFmtId="0" fontId="4" fillId="0" borderId="1" xfId="10" applyFont="1" applyFill="1" applyBorder="1" applyAlignment="1" applyProtection="1">
      <alignment horizontal="center" vertical="center" wrapText="1"/>
    </xf>
    <xf numFmtId="2" fontId="4" fillId="0" borderId="1" xfId="10" applyNumberFormat="1" applyFont="1" applyFill="1" applyBorder="1" applyAlignment="1" applyProtection="1">
      <alignment horizontal="center" vertical="center" wrapText="1"/>
    </xf>
    <xf numFmtId="49" fontId="4" fillId="0" borderId="5" xfId="1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Protection="1">
      <alignment vertical="top"/>
    </xf>
    <xf numFmtId="49" fontId="10" fillId="0" borderId="11" xfId="0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5" xfId="0" applyFont="1" applyFill="1" applyBorder="1" applyAlignment="1" applyProtection="1">
      <alignment horizontal="left" vertical="center" indent="1"/>
    </xf>
    <xf numFmtId="49" fontId="0" fillId="0" borderId="12" xfId="0" applyFill="1" applyBorder="1" applyProtection="1">
      <alignment vertical="top"/>
    </xf>
    <xf numFmtId="49" fontId="4" fillId="0" borderId="2" xfId="10" applyNumberFormat="1" applyFont="1" applyFill="1" applyBorder="1" applyAlignment="1" applyProtection="1">
      <alignment horizontal="center" vertical="center" wrapText="1"/>
    </xf>
    <xf numFmtId="49" fontId="15" fillId="0" borderId="0" xfId="10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9" fillId="0" borderId="4" xfId="10" applyNumberFormat="1" applyFont="1" applyFill="1" applyBorder="1" applyAlignment="1" applyProtection="1">
      <alignment horizontal="center" vertical="center"/>
    </xf>
    <xf numFmtId="49" fontId="0" fillId="3" borderId="2" xfId="10" applyNumberFormat="1" applyFont="1" applyFill="1" applyBorder="1" applyAlignment="1" applyProtection="1">
      <alignment horizontal="left" vertical="center" wrapText="1" indent="2"/>
      <protection locked="0"/>
    </xf>
    <xf numFmtId="164" fontId="4" fillId="3" borderId="2" xfId="1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10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10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10" applyNumberFormat="1" applyFont="1" applyFill="1" applyBorder="1" applyAlignment="1" applyProtection="1">
      <alignment horizontal="right" vertical="center" wrapText="1"/>
      <protection locked="0"/>
    </xf>
    <xf numFmtId="2" fontId="6" fillId="0" borderId="12" xfId="1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Protection="1">
      <alignment vertical="top"/>
    </xf>
    <xf numFmtId="49" fontId="4" fillId="0" borderId="1" xfId="10" applyNumberFormat="1" applyFont="1" applyFill="1" applyBorder="1" applyAlignment="1" applyProtection="1">
      <alignment horizontal="center" vertical="center" wrapText="1"/>
    </xf>
    <xf numFmtId="49" fontId="9" fillId="6" borderId="4" xfId="10" applyNumberFormat="1" applyFont="1" applyFill="1" applyBorder="1" applyAlignment="1" applyProtection="1">
      <alignment horizontal="center" vertical="center"/>
    </xf>
    <xf numFmtId="49" fontId="4" fillId="6" borderId="1" xfId="10" applyNumberFormat="1" applyFont="1" applyFill="1" applyBorder="1" applyAlignment="1" applyProtection="1">
      <alignment horizontal="left" vertical="center" wrapText="1" indent="1"/>
    </xf>
    <xf numFmtId="0" fontId="4" fillId="6" borderId="1" xfId="10" applyFont="1" applyFill="1" applyBorder="1" applyAlignment="1" applyProtection="1">
      <alignment horizontal="center" vertical="center" wrapText="1"/>
    </xf>
    <xf numFmtId="2" fontId="4" fillId="6" borderId="1" xfId="10" applyNumberFormat="1" applyFont="1" applyFill="1" applyBorder="1" applyAlignment="1" applyProtection="1">
      <alignment horizontal="center" vertical="center" wrapText="1"/>
    </xf>
    <xf numFmtId="49" fontId="4" fillId="6" borderId="5" xfId="10" applyNumberFormat="1" applyFont="1" applyFill="1" applyBorder="1" applyAlignment="1" applyProtection="1">
      <alignment horizontal="center" vertical="center" wrapText="1"/>
    </xf>
    <xf numFmtId="0" fontId="4" fillId="0" borderId="6" xfId="10" applyFont="1" applyFill="1" applyBorder="1" applyAlignment="1" applyProtection="1">
      <alignment horizontal="center" vertical="center" wrapText="1"/>
    </xf>
    <xf numFmtId="2" fontId="4" fillId="0" borderId="6" xfId="10" applyNumberFormat="1" applyFont="1" applyFill="1" applyBorder="1" applyAlignment="1" applyProtection="1">
      <alignment horizontal="center" vertical="center" wrapText="1"/>
    </xf>
    <xf numFmtId="49" fontId="4" fillId="0" borderId="6" xfId="10" applyNumberFormat="1" applyFont="1" applyFill="1" applyBorder="1" applyAlignment="1" applyProtection="1">
      <alignment horizontal="center" vertical="center" wrapText="1"/>
    </xf>
    <xf numFmtId="49" fontId="9" fillId="0" borderId="4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5" xfId="0" applyFont="1" applyFill="1" applyBorder="1" applyProtection="1">
      <alignment vertical="top"/>
    </xf>
    <xf numFmtId="0" fontId="17" fillId="0" borderId="0" xfId="11" applyFont="1" applyBorder="1" applyAlignment="1" applyProtection="1">
      <alignment horizontal="left" vertical="center" indent="1"/>
    </xf>
    <xf numFmtId="49" fontId="6" fillId="0" borderId="0" xfId="0" applyFont="1" applyAlignment="1" applyProtection="1">
      <alignment vertical="top"/>
    </xf>
    <xf numFmtId="0" fontId="0" fillId="0" borderId="0" xfId="10" applyNumberFormat="1" applyFont="1" applyFill="1" applyBorder="1" applyAlignment="1" applyProtection="1">
      <alignment horizontal="left" vertical="center" indent="1"/>
    </xf>
    <xf numFmtId="0" fontId="6" fillId="0" borderId="0" xfId="10" applyNumberFormat="1" applyFont="1" applyFill="1" applyBorder="1" applyAlignment="1" applyProtection="1">
      <alignment horizontal="left"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left" vertical="center" indent="1"/>
    </xf>
    <xf numFmtId="49" fontId="11" fillId="0" borderId="6" xfId="0" applyFont="1" applyFill="1" applyBorder="1" applyAlignment="1" applyProtection="1">
      <alignment horizontal="left" vertical="center" indent="1"/>
    </xf>
    <xf numFmtId="0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" xfId="0" applyFont="1" applyFill="1" applyBorder="1" applyAlignment="1" applyProtection="1">
      <alignment horizontal="left" vertical="center" wrapText="1" indent="1"/>
    </xf>
    <xf numFmtId="49" fontId="0" fillId="0" borderId="4" xfId="0" applyNumberFormat="1" applyFont="1" applyFill="1" applyBorder="1" applyAlignment="1" applyProtection="1">
      <alignment horizontal="left" vertical="center" wrapText="1" indent="1"/>
    </xf>
    <xf numFmtId="49" fontId="0" fillId="0" borderId="1" xfId="0" applyFont="1" applyFill="1" applyBorder="1" applyAlignment="1" applyProtection="1">
      <alignment horizontal="left" vertical="center" wrapText="1" indent="1"/>
    </xf>
    <xf numFmtId="49" fontId="0" fillId="0" borderId="5" xfId="0" applyFont="1" applyFill="1" applyBorder="1" applyAlignment="1" applyProtection="1">
      <alignment horizontal="left" vertical="center" wrapText="1" indent="1"/>
    </xf>
    <xf numFmtId="0" fontId="6" fillId="0" borderId="0" xfId="6" applyFont="1" applyAlignment="1" applyProtection="1">
      <alignment horizontal="center" wrapText="1"/>
    </xf>
    <xf numFmtId="0" fontId="12" fillId="0" borderId="1" xfId="8" applyNumberFormat="1" applyFont="1" applyFill="1" applyBorder="1" applyAlignment="1" applyProtection="1">
      <alignment horizontal="left" wrapText="1" indent="1"/>
    </xf>
    <xf numFmtId="0" fontId="12" fillId="0" borderId="1" xfId="0" applyNumberFormat="1" applyFont="1" applyFill="1" applyBorder="1" applyAlignment="1" applyProtection="1">
      <alignment horizontal="left" wrapText="1" indent="1"/>
    </xf>
    <xf numFmtId="49" fontId="13" fillId="0" borderId="2" xfId="8" applyNumberFormat="1" applyFont="1" applyFill="1" applyBorder="1" applyAlignment="1" applyProtection="1">
      <alignment horizontal="center" vertical="center" wrapText="1"/>
    </xf>
    <xf numFmtId="49" fontId="13" fillId="0" borderId="8" xfId="0" applyFont="1" applyFill="1" applyBorder="1" applyAlignment="1" applyProtection="1">
      <alignment horizontal="center" vertical="center" wrapText="1"/>
    </xf>
    <xf numFmtId="49" fontId="13" fillId="0" borderId="2" xfId="9" applyNumberFormat="1" applyFont="1" applyFill="1" applyBorder="1" applyAlignment="1" applyProtection="1">
      <alignment horizontal="center" vertical="center" wrapText="1"/>
    </xf>
    <xf numFmtId="0" fontId="13" fillId="0" borderId="2" xfId="9" applyFont="1" applyFill="1" applyBorder="1" applyAlignment="1" applyProtection="1">
      <alignment horizontal="center" vertical="center" wrapText="1"/>
    </xf>
    <xf numFmtId="49" fontId="13" fillId="0" borderId="2" xfId="6" applyNumberFormat="1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 applyProtection="1">
      <alignment horizontal="center" vertical="center" wrapText="1"/>
    </xf>
    <xf numFmtId="0" fontId="4" fillId="0" borderId="0" xfId="10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49" fontId="13" fillId="0" borderId="2" xfId="10" applyNumberFormat="1" applyFont="1" applyFill="1" applyBorder="1" applyAlignment="1" applyProtection="1">
      <alignment horizontal="center" vertical="center" wrapText="1"/>
    </xf>
    <xf numFmtId="49" fontId="13" fillId="0" borderId="2" xfId="0" applyFont="1" applyFill="1" applyBorder="1" applyAlignment="1" applyProtection="1">
      <alignment horizontal="center" vertical="center" wrapText="1"/>
    </xf>
    <xf numFmtId="0" fontId="13" fillId="0" borderId="2" xfId="10" applyFont="1" applyFill="1" applyBorder="1" applyAlignment="1" applyProtection="1">
      <alignment horizontal="center" vertical="center" wrapText="1"/>
    </xf>
    <xf numFmtId="49" fontId="13" fillId="0" borderId="8" xfId="10" applyNumberFormat="1" applyFont="1" applyFill="1" applyBorder="1" applyAlignment="1" applyProtection="1">
      <alignment horizontal="center" vertical="center" wrapText="1"/>
    </xf>
    <xf numFmtId="0" fontId="13" fillId="0" borderId="10" xfId="10" applyFont="1" applyFill="1" applyBorder="1" applyAlignment="1" applyProtection="1">
      <alignment horizontal="center" vertical="center" wrapText="1"/>
    </xf>
    <xf numFmtId="49" fontId="0" fillId="0" borderId="9" xfId="0" applyFont="1" applyFill="1" applyBorder="1" applyAlignment="1" applyProtection="1">
      <alignment horizontal="center" vertical="center" wrapText="1"/>
    </xf>
    <xf numFmtId="49" fontId="0" fillId="0" borderId="0" xfId="0" applyAlignment="1" applyProtection="1">
      <alignment vertical="top"/>
    </xf>
    <xf numFmtId="0" fontId="4" fillId="0" borderId="2" xfId="10" applyFont="1" applyFill="1" applyBorder="1" applyAlignment="1" applyProtection="1">
      <alignment horizontal="center" vertical="center" wrapText="1"/>
    </xf>
  </cellXfs>
  <cellStyles count="12">
    <cellStyle name="Normal_баланс для заливки" xfId="8"/>
    <cellStyle name="Гиперссылка" xfId="11" builtinId="8"/>
    <cellStyle name="ЗаголовокСтолбца" xfId="9"/>
    <cellStyle name="Обычный" xfId="0" builtinId="0"/>
    <cellStyle name="Обычный 14" xfId="5"/>
    <cellStyle name="Обычный_20E2" xfId="7"/>
    <cellStyle name="Обычный_Forma_1" xfId="3"/>
    <cellStyle name="Обычный_PRIL1.ELECTR" xfId="1"/>
    <cellStyle name="Обычный_proverka" xfId="6"/>
    <cellStyle name="Обычный_ЖКУ_проект3" xfId="2"/>
    <cellStyle name="Обычный_Инвестиции Сети Сбыты ЭСО" xfId="10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1\&#1050;&#1088;&#1072;&#1089;&#1085;&#1086;&#1103;&#1088;&#1089;&#1082;&#1080;&#1081;%20&#1082;&#1088;&#1072;&#1081;.NET.INV.(IV%20&#1082;&#1074;&#1072;&#1088;&#1090;&#1072;&#1083;)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/>
      <sheetData sheetId="1"/>
      <sheetData sheetId="2">
        <row r="3">
          <cell r="B3" t="str">
            <v>Версия 1.2.1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2021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/>
      <sheetData sheetId="7"/>
      <sheetData sheetId="8">
        <row r="14">
          <cell r="S14">
            <v>4.87</v>
          </cell>
          <cell r="T14">
            <v>4.8659999999999997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0.16</v>
          </cell>
        </row>
        <row r="36"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/>
      <sheetData sheetId="11"/>
      <sheetData sheetId="12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abSelected="1" topLeftCell="H8" zoomScaleNormal="100" workbookViewId="0">
      <selection activeCell="K13" sqref="K13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42" t="s">
        <v>0</v>
      </c>
      <c r="J9" s="143"/>
      <c r="K9" s="143"/>
      <c r="L9" s="10"/>
    </row>
    <row r="10" spans="5:12" ht="3" customHeight="1" x14ac:dyDescent="0.15">
      <c r="H10" s="11"/>
      <c r="I10" s="11"/>
      <c r="J10" s="11"/>
      <c r="K10" s="12"/>
      <c r="L10" s="13"/>
    </row>
    <row r="11" spans="5:12" ht="22.5" customHeight="1" x14ac:dyDescent="0.15">
      <c r="H11" s="11"/>
      <c r="I11" s="14" t="s">
        <v>1</v>
      </c>
      <c r="J11" s="144" t="s">
        <v>2</v>
      </c>
      <c r="K11" s="145"/>
      <c r="L11" s="13"/>
    </row>
    <row r="12" spans="5:12" s="15" customFormat="1" ht="14.25" customHeight="1" x14ac:dyDescent="0.15">
      <c r="H12" s="16"/>
      <c r="I12" s="17"/>
      <c r="J12" s="18" t="s">
        <v>3</v>
      </c>
      <c r="K12" s="18" t="s">
        <v>4</v>
      </c>
      <c r="L12" s="16"/>
    </row>
    <row r="13" spans="5:12" s="15" customFormat="1" ht="22.5" customHeight="1" x14ac:dyDescent="0.15">
      <c r="H13" s="16"/>
      <c r="I13" s="19" t="s">
        <v>5</v>
      </c>
      <c r="J13" s="20">
        <v>2021</v>
      </c>
      <c r="K13" s="21" t="s">
        <v>6</v>
      </c>
      <c r="L13" s="16"/>
    </row>
    <row r="14" spans="5:12" s="15" customFormat="1" ht="3" customHeight="1" x14ac:dyDescent="0.15">
      <c r="H14" s="16"/>
      <c r="I14" s="17"/>
      <c r="J14" s="22"/>
      <c r="K14" s="22"/>
      <c r="L14" s="16"/>
    </row>
    <row r="15" spans="5:12" s="23" customFormat="1" ht="15" customHeight="1" x14ac:dyDescent="0.15">
      <c r="H15" s="24"/>
      <c r="I15" s="146" t="s">
        <v>7</v>
      </c>
      <c r="J15" s="147"/>
      <c r="K15" s="147"/>
      <c r="L15" s="25"/>
    </row>
    <row r="16" spans="5:12" s="23" customFormat="1" ht="22.5" customHeight="1" x14ac:dyDescent="0.15">
      <c r="H16" s="24"/>
      <c r="I16" s="19" t="s">
        <v>8</v>
      </c>
      <c r="J16" s="148" t="s">
        <v>9</v>
      </c>
      <c r="K16" s="149"/>
      <c r="L16" s="25"/>
    </row>
    <row r="17" spans="8:12" s="23" customFormat="1" ht="22.5" customHeight="1" x14ac:dyDescent="0.15">
      <c r="H17" s="24"/>
      <c r="I17" s="19" t="s">
        <v>10</v>
      </c>
      <c r="J17" s="150" t="s">
        <v>11</v>
      </c>
      <c r="K17" s="151"/>
      <c r="L17" s="25"/>
    </row>
    <row r="18" spans="8:12" s="23" customFormat="1" ht="3" customHeight="1" x14ac:dyDescent="0.15">
      <c r="H18" s="24"/>
      <c r="I18" s="26"/>
      <c r="J18" s="27"/>
      <c r="K18" s="27"/>
      <c r="L18" s="27"/>
    </row>
    <row r="19" spans="8:12" ht="22.5" customHeight="1" x14ac:dyDescent="0.15">
      <c r="I19" s="19" t="s">
        <v>12</v>
      </c>
      <c r="J19" s="141">
        <v>44574.61409722222</v>
      </c>
      <c r="K19" s="141"/>
    </row>
  </sheetData>
  <sheetProtection algorithmName="SHA-512" hashValue="X3dc0L9oIT00Zgu5A9oCbC0l6e+/CMrk4AutsZSILJESe/2IVRMRmrCvaX5ZqzVKW52+ET/8om0psdhgM/QYrw==" saltValue="flkZiLOSkA8wqwVnS7GeiA==" spinCount="100000" sheet="1" objects="1" scenarios="1" formatColumns="0" formatRows="0" autoFilter="0"/>
  <dataConsolidate/>
  <mergeCells count="6">
    <mergeCell ref="J19:K19"/>
    <mergeCell ref="I9:K9"/>
    <mergeCell ref="J11:K11"/>
    <mergeCell ref="I15:K15"/>
    <mergeCell ref="J16:K16"/>
    <mergeCell ref="J17:K17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/>
  <dimension ref="A1:L22"/>
  <sheetViews>
    <sheetView showGridLines="0" topLeftCell="G6" zoomScaleNormal="100" workbookViewId="0">
      <selection activeCell="H14" sqref="H14:K14"/>
    </sheetView>
  </sheetViews>
  <sheetFormatPr defaultRowHeight="11.25" x14ac:dyDescent="0.15"/>
  <cols>
    <col min="1" max="2" width="9.140625" style="30" hidden="1" customWidth="1"/>
    <col min="3" max="6" width="3.7109375" style="30" hidden="1" customWidth="1"/>
    <col min="7" max="7" width="3.7109375" style="30" customWidth="1"/>
    <col min="8" max="8" width="7" style="30" customWidth="1"/>
    <col min="9" max="9" width="64.7109375" style="30" customWidth="1"/>
    <col min="10" max="10" width="16.85546875" style="30" customWidth="1"/>
    <col min="11" max="11" width="15" style="30" customWidth="1"/>
    <col min="12" max="12" width="9.140625" style="30" hidden="1" customWidth="1"/>
    <col min="13" max="16384" width="9.140625" style="30"/>
  </cols>
  <sheetData>
    <row r="1" spans="7:12" s="29" customFormat="1" hidden="1" x14ac:dyDescent="0.15">
      <c r="G1" s="28">
        <v>0</v>
      </c>
      <c r="H1" s="28"/>
    </row>
    <row r="2" spans="7:12" hidden="1" x14ac:dyDescent="0.15"/>
    <row r="3" spans="7:12" hidden="1" x14ac:dyDescent="0.15"/>
    <row r="4" spans="7:12" hidden="1" x14ac:dyDescent="0.15"/>
    <row r="5" spans="7:12" hidden="1" x14ac:dyDescent="0.15"/>
    <row r="7" spans="7:12" ht="15" customHeight="1" x14ac:dyDescent="0.15">
      <c r="H7" s="154" t="s">
        <v>13</v>
      </c>
      <c r="I7" s="154"/>
      <c r="J7" s="154"/>
      <c r="K7" s="154"/>
    </row>
    <row r="8" spans="7:12" ht="15" customHeight="1" x14ac:dyDescent="0.15">
      <c r="H8" s="155" t="s">
        <v>14</v>
      </c>
      <c r="I8" s="155"/>
      <c r="J8" s="155"/>
      <c r="K8" s="155"/>
    </row>
    <row r="9" spans="7:12" ht="15" customHeight="1" x14ac:dyDescent="0.15">
      <c r="H9" s="31" t="s">
        <v>15</v>
      </c>
      <c r="I9" s="31" t="s">
        <v>16</v>
      </c>
      <c r="J9" s="31" t="s">
        <v>17</v>
      </c>
      <c r="K9" s="31" t="s">
        <v>18</v>
      </c>
    </row>
    <row r="10" spans="7:12" ht="10.5" hidden="1" customHeight="1" x14ac:dyDescent="0.15">
      <c r="H10" s="32" t="s">
        <v>19</v>
      </c>
      <c r="I10" s="33"/>
      <c r="J10" s="34"/>
      <c r="K10" s="35"/>
    </row>
    <row r="11" spans="7:12" ht="15" customHeight="1" x14ac:dyDescent="0.15">
      <c r="G11" s="36" t="s">
        <v>20</v>
      </c>
      <c r="H11" s="37" t="s">
        <v>21</v>
      </c>
      <c r="I11" s="38" t="s">
        <v>22</v>
      </c>
      <c r="J11" s="39" t="s">
        <v>23</v>
      </c>
      <c r="K11" s="39" t="s">
        <v>24</v>
      </c>
      <c r="L11" s="40" t="str">
        <f>I11&amp;J11&amp;K11</f>
        <v>МУП "Шушенские ТЭС"2442000890244201001</v>
      </c>
    </row>
    <row r="12" spans="7:12" ht="15" customHeight="1" x14ac:dyDescent="0.15">
      <c r="H12" s="152" t="s">
        <v>25</v>
      </c>
      <c r="I12" s="153"/>
      <c r="J12" s="41"/>
      <c r="K12" s="41"/>
    </row>
    <row r="13" spans="7:12" hidden="1" x14ac:dyDescent="0.15"/>
    <row r="14" spans="7:12" ht="15" customHeight="1" x14ac:dyDescent="0.15">
      <c r="H14" s="156" t="s">
        <v>26</v>
      </c>
      <c r="I14" s="157"/>
      <c r="J14" s="157"/>
      <c r="K14" s="158"/>
    </row>
    <row r="15" spans="7:12" ht="15" customHeight="1" x14ac:dyDescent="0.15">
      <c r="H15" s="31" t="s">
        <v>15</v>
      </c>
      <c r="I15" s="31" t="s">
        <v>16</v>
      </c>
      <c r="J15" s="31" t="s">
        <v>17</v>
      </c>
      <c r="K15" s="31" t="s">
        <v>18</v>
      </c>
    </row>
    <row r="16" spans="7:12" ht="8.25" hidden="1" customHeight="1" x14ac:dyDescent="0.15">
      <c r="H16" s="32" t="s">
        <v>27</v>
      </c>
      <c r="I16" s="33"/>
      <c r="J16" s="34"/>
      <c r="K16" s="35"/>
    </row>
    <row r="17" spans="8:11" ht="15" customHeight="1" x14ac:dyDescent="0.15">
      <c r="H17" s="152" t="s">
        <v>25</v>
      </c>
      <c r="I17" s="153"/>
      <c r="J17" s="41"/>
      <c r="K17" s="41"/>
    </row>
    <row r="18" spans="8:11" hidden="1" x14ac:dyDescent="0.15"/>
    <row r="19" spans="8:11" ht="15" customHeight="1" x14ac:dyDescent="0.15">
      <c r="H19" s="156" t="s">
        <v>28</v>
      </c>
      <c r="I19" s="157"/>
      <c r="J19" s="157"/>
      <c r="K19" s="158"/>
    </row>
    <row r="20" spans="8:11" ht="15" customHeight="1" x14ac:dyDescent="0.15">
      <c r="H20" s="31" t="s">
        <v>15</v>
      </c>
      <c r="I20" s="31" t="s">
        <v>16</v>
      </c>
      <c r="J20" s="31" t="s">
        <v>17</v>
      </c>
      <c r="K20" s="31" t="s">
        <v>18</v>
      </c>
    </row>
    <row r="21" spans="8:11" hidden="1" x14ac:dyDescent="0.15">
      <c r="H21" s="32" t="s">
        <v>29</v>
      </c>
      <c r="I21" s="33"/>
      <c r="J21" s="34"/>
      <c r="K21" s="35"/>
    </row>
    <row r="22" spans="8:11" ht="15" customHeight="1" x14ac:dyDescent="0.15">
      <c r="H22" s="152" t="s">
        <v>25</v>
      </c>
      <c r="I22" s="153"/>
      <c r="J22" s="41"/>
      <c r="K22" s="41"/>
    </row>
  </sheetData>
  <sheetProtection algorithmName="SHA-512" hashValue="gaKtLA+xlXu07XUX6Ycsvh2yIIr1qHxetNulZZukp/OZWQ+jvoeUGsY7WWz/6lnXqQI0MSrL11eASoioII1RyA==" saltValue="aDBCkeimByruGgkVMnFp+w==" spinCount="100000" sheet="1" objects="1" scenarios="1" formatColumns="0" formatRows="0" autoFilter="0"/>
  <mergeCells count="7">
    <mergeCell ref="H22:I22"/>
    <mergeCell ref="H7:K7"/>
    <mergeCell ref="H8:K8"/>
    <mergeCell ref="H12:I12"/>
    <mergeCell ref="H14:K14"/>
    <mergeCell ref="H17:I17"/>
    <mergeCell ref="H19:K19"/>
  </mergeCells>
  <dataValidations count="2">
    <dataValidation allowBlank="1" showInputMessage="1" prompt="по двойному клику" sqref="G11"/>
    <dataValidation allowBlank="1" showInputMessage="1" showErrorMessage="1" prompt="по двойному клику" sqref="H17:I17 H22:I22 H12:I12 I11"/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G8" zoomScaleNormal="100" workbookViewId="0">
      <selection activeCell="G8" sqref="G8"/>
    </sheetView>
  </sheetViews>
  <sheetFormatPr defaultRowHeight="11.25" x14ac:dyDescent="0.15"/>
  <cols>
    <col min="1" max="6" width="3.7109375" style="42" hidden="1" customWidth="1"/>
    <col min="7" max="7" width="3.7109375" style="42" customWidth="1"/>
    <col min="8" max="8" width="9.7109375" style="43" customWidth="1"/>
    <col min="9" max="9" width="45.5703125" style="44" customWidth="1"/>
    <col min="10" max="10" width="15.7109375" style="45" customWidth="1"/>
    <col min="11" max="17" width="15.7109375" style="42" customWidth="1"/>
    <col min="18" max="19" width="3.7109375" style="42" customWidth="1"/>
    <col min="20" max="16384" width="9.140625" style="42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6"/>
      <c r="I6" s="159"/>
      <c r="J6" s="159"/>
      <c r="K6" s="45"/>
    </row>
    <row r="7" spans="7:17" ht="15" hidden="1" customHeight="1" x14ac:dyDescent="0.15">
      <c r="G7" s="43"/>
      <c r="H7" s="46"/>
      <c r="I7" s="47"/>
      <c r="J7" s="47"/>
      <c r="K7" s="48"/>
      <c r="L7" s="43"/>
      <c r="M7" s="43"/>
      <c r="N7" s="43"/>
      <c r="O7" s="43"/>
      <c r="P7" s="43"/>
      <c r="Q7" s="49"/>
    </row>
    <row r="8" spans="7:17" ht="22.5" customHeight="1" x14ac:dyDescent="0.2">
      <c r="G8" s="43"/>
      <c r="H8" s="160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2021 году</v>
      </c>
      <c r="I8" s="161"/>
      <c r="J8" s="161"/>
      <c r="K8" s="161"/>
      <c r="L8" s="161"/>
      <c r="M8" s="161"/>
      <c r="N8" s="161"/>
      <c r="O8" s="161"/>
      <c r="P8" s="161"/>
      <c r="Q8" s="161"/>
    </row>
    <row r="9" spans="7:17" ht="15" hidden="1" customHeight="1" x14ac:dyDescent="0.15">
      <c r="G9" s="43"/>
      <c r="H9" s="46"/>
      <c r="I9" s="50"/>
      <c r="J9" s="50"/>
      <c r="K9" s="48"/>
      <c r="L9" s="51"/>
      <c r="M9" s="51"/>
      <c r="N9" s="51"/>
      <c r="O9" s="51"/>
      <c r="P9" s="51"/>
      <c r="Q9" s="49" t="s">
        <v>30</v>
      </c>
    </row>
    <row r="10" spans="7:17" ht="15" customHeight="1" x14ac:dyDescent="0.15">
      <c r="G10" s="43"/>
      <c r="H10" s="162" t="s">
        <v>31</v>
      </c>
      <c r="I10" s="164" t="s">
        <v>32</v>
      </c>
      <c r="J10" s="166" t="s">
        <v>33</v>
      </c>
      <c r="K10" s="167"/>
      <c r="L10" s="167"/>
      <c r="M10" s="167"/>
      <c r="N10" s="166" t="s">
        <v>34</v>
      </c>
      <c r="O10" s="167"/>
      <c r="P10" s="167"/>
      <c r="Q10" s="167"/>
    </row>
    <row r="11" spans="7:17" ht="78.75" x14ac:dyDescent="0.15">
      <c r="G11" s="43"/>
      <c r="H11" s="163"/>
      <c r="I11" s="165"/>
      <c r="J11" s="52" t="s">
        <v>35</v>
      </c>
      <c r="K11" s="53" t="s">
        <v>36</v>
      </c>
      <c r="L11" s="53" t="s">
        <v>37</v>
      </c>
      <c r="M11" s="53" t="s">
        <v>38</v>
      </c>
      <c r="N11" s="52" t="s">
        <v>35</v>
      </c>
      <c r="O11" s="53" t="s">
        <v>36</v>
      </c>
      <c r="P11" s="53" t="s">
        <v>37</v>
      </c>
      <c r="Q11" s="53" t="s">
        <v>38</v>
      </c>
    </row>
    <row r="12" spans="7:17" s="57" customFormat="1" x14ac:dyDescent="0.15">
      <c r="G12" s="54"/>
      <c r="H12" s="55">
        <v>1</v>
      </c>
      <c r="I12" s="55">
        <v>2</v>
      </c>
      <c r="J12" s="56">
        <v>3</v>
      </c>
      <c r="K12" s="56">
        <v>4</v>
      </c>
      <c r="L12" s="56">
        <v>5</v>
      </c>
      <c r="M12" s="56">
        <v>6</v>
      </c>
      <c r="N12" s="56">
        <v>7</v>
      </c>
      <c r="O12" s="56">
        <v>8</v>
      </c>
      <c r="P12" s="56">
        <v>9</v>
      </c>
      <c r="Q12" s="56">
        <v>10</v>
      </c>
    </row>
    <row r="13" spans="7:17" ht="22.5" x14ac:dyDescent="0.15">
      <c r="G13" s="43"/>
      <c r="H13" s="58" t="s">
        <v>39</v>
      </c>
      <c r="I13" s="59" t="s">
        <v>40</v>
      </c>
      <c r="J13" s="60">
        <f t="shared" ref="J13:Q13" si="0">J14+J22+J23</f>
        <v>4.87</v>
      </c>
      <c r="K13" s="60">
        <f t="shared" si="0"/>
        <v>4.87</v>
      </c>
      <c r="L13" s="60">
        <f t="shared" si="0"/>
        <v>0</v>
      </c>
      <c r="M13" s="60">
        <f t="shared" si="0"/>
        <v>0</v>
      </c>
      <c r="N13" s="60">
        <f t="shared" si="0"/>
        <v>5.0259999999999998</v>
      </c>
      <c r="O13" s="60">
        <f t="shared" si="0"/>
        <v>5.0259999999999998</v>
      </c>
      <c r="P13" s="60">
        <f t="shared" si="0"/>
        <v>0</v>
      </c>
      <c r="Q13" s="60">
        <f t="shared" si="0"/>
        <v>0</v>
      </c>
    </row>
    <row r="14" spans="7:17" ht="15" customHeight="1" x14ac:dyDescent="0.15">
      <c r="G14" s="43"/>
      <c r="H14" s="61" t="s">
        <v>21</v>
      </c>
      <c r="I14" s="62" t="s">
        <v>41</v>
      </c>
      <c r="J14" s="63">
        <f>J15+J16+J17+J18</f>
        <v>4.87</v>
      </c>
      <c r="K14" s="63">
        <f>K15+K16</f>
        <v>4.87</v>
      </c>
      <c r="L14" s="63">
        <f>L17+L18</f>
        <v>0</v>
      </c>
      <c r="M14" s="63">
        <f>M15+M16</f>
        <v>0</v>
      </c>
      <c r="N14" s="63">
        <f>N15+N16+N17+N18</f>
        <v>4.8659999999999997</v>
      </c>
      <c r="O14" s="63">
        <f>O15+O16</f>
        <v>4.8659999999999997</v>
      </c>
      <c r="P14" s="63">
        <f>P17+P18</f>
        <v>0</v>
      </c>
      <c r="Q14" s="63">
        <f>Q15+Q16</f>
        <v>0</v>
      </c>
    </row>
    <row r="15" spans="7:17" ht="15" customHeight="1" x14ac:dyDescent="0.15">
      <c r="G15" s="43"/>
      <c r="H15" s="61" t="s">
        <v>42</v>
      </c>
      <c r="I15" s="64" t="s">
        <v>43</v>
      </c>
      <c r="J15" s="63">
        <f>K15+M15</f>
        <v>4.87</v>
      </c>
      <c r="K15" s="65">
        <f>[1]CO1!S14</f>
        <v>4.87</v>
      </c>
      <c r="L15" s="66" t="s">
        <v>44</v>
      </c>
      <c r="M15" s="65">
        <f>[1]CO1!S36</f>
        <v>0</v>
      </c>
      <c r="N15" s="63">
        <f>O15+Q15</f>
        <v>4.8659999999999997</v>
      </c>
      <c r="O15" s="65">
        <f>[1]CO1!T14</f>
        <v>4.8659999999999997</v>
      </c>
      <c r="P15" s="66" t="s">
        <v>44</v>
      </c>
      <c r="Q15" s="65">
        <f>[1]CO1!T36</f>
        <v>0</v>
      </c>
    </row>
    <row r="16" spans="7:17" ht="15" customHeight="1" x14ac:dyDescent="0.15">
      <c r="G16" s="43"/>
      <c r="H16" s="61" t="s">
        <v>45</v>
      </c>
      <c r="I16" s="64" t="s">
        <v>46</v>
      </c>
      <c r="J16" s="63">
        <f>K16+M16</f>
        <v>0</v>
      </c>
      <c r="K16" s="65">
        <f>[1]CO1!U14</f>
        <v>0</v>
      </c>
      <c r="L16" s="66" t="s">
        <v>44</v>
      </c>
      <c r="M16" s="65">
        <f>[1]CO1!U36</f>
        <v>0</v>
      </c>
      <c r="N16" s="63">
        <f>O16+Q16</f>
        <v>0</v>
      </c>
      <c r="O16" s="65">
        <f>[1]CO1!V14</f>
        <v>0</v>
      </c>
      <c r="P16" s="66" t="s">
        <v>44</v>
      </c>
      <c r="Q16" s="65">
        <f>[1]CO1!V36</f>
        <v>0</v>
      </c>
    </row>
    <row r="17" spans="7:17" ht="15" customHeight="1" x14ac:dyDescent="0.15">
      <c r="G17" s="43"/>
      <c r="H17" s="61" t="s">
        <v>47</v>
      </c>
      <c r="I17" s="64" t="s">
        <v>48</v>
      </c>
      <c r="J17" s="63">
        <f>L17</f>
        <v>0</v>
      </c>
      <c r="K17" s="66" t="s">
        <v>44</v>
      </c>
      <c r="L17" s="65">
        <f>[1]CO2!S14</f>
        <v>0</v>
      </c>
      <c r="M17" s="66" t="s">
        <v>44</v>
      </c>
      <c r="N17" s="63">
        <f>P17</f>
        <v>0</v>
      </c>
      <c r="O17" s="66" t="s">
        <v>44</v>
      </c>
      <c r="P17" s="65">
        <f>[1]CO2!T14</f>
        <v>0</v>
      </c>
      <c r="Q17" s="66" t="s">
        <v>44</v>
      </c>
    </row>
    <row r="18" spans="7:17" ht="15" customHeight="1" x14ac:dyDescent="0.15">
      <c r="G18" s="43"/>
      <c r="H18" s="61" t="s">
        <v>49</v>
      </c>
      <c r="I18" s="64" t="s">
        <v>50</v>
      </c>
      <c r="J18" s="63">
        <f>L18</f>
        <v>0</v>
      </c>
      <c r="K18" s="66" t="s">
        <v>44</v>
      </c>
      <c r="L18" s="65">
        <f>[1]CO2!U14</f>
        <v>0</v>
      </c>
      <c r="M18" s="66" t="s">
        <v>44</v>
      </c>
      <c r="N18" s="63">
        <f>P18</f>
        <v>0</v>
      </c>
      <c r="O18" s="66" t="s">
        <v>44</v>
      </c>
      <c r="P18" s="65">
        <f>[1]CO2!V14</f>
        <v>0</v>
      </c>
      <c r="Q18" s="66" t="s">
        <v>44</v>
      </c>
    </row>
    <row r="19" spans="7:17" ht="15" customHeight="1" x14ac:dyDescent="0.15">
      <c r="G19" s="43"/>
      <c r="H19" s="61" t="s">
        <v>51</v>
      </c>
      <c r="I19" s="62" t="s">
        <v>52</v>
      </c>
      <c r="J19" s="63">
        <f>J20+J21</f>
        <v>0</v>
      </c>
      <c r="K19" s="67" t="s">
        <v>44</v>
      </c>
      <c r="L19" s="63">
        <f>L20+L21</f>
        <v>0</v>
      </c>
      <c r="M19" s="67" t="s">
        <v>44</v>
      </c>
      <c r="N19" s="63">
        <f>N20+N21</f>
        <v>0</v>
      </c>
      <c r="O19" s="67" t="s">
        <v>44</v>
      </c>
      <c r="P19" s="63">
        <f>P20+P21</f>
        <v>0</v>
      </c>
      <c r="Q19" s="67" t="s">
        <v>44</v>
      </c>
    </row>
    <row r="20" spans="7:17" ht="15" customHeight="1" x14ac:dyDescent="0.15">
      <c r="G20" s="43"/>
      <c r="H20" s="61" t="s">
        <v>53</v>
      </c>
      <c r="I20" s="64" t="s">
        <v>54</v>
      </c>
      <c r="J20" s="63">
        <f>L20</f>
        <v>0</v>
      </c>
      <c r="K20" s="66" t="s">
        <v>44</v>
      </c>
      <c r="L20" s="65">
        <f>[1]CO2!W14</f>
        <v>0</v>
      </c>
      <c r="M20" s="66" t="s">
        <v>44</v>
      </c>
      <c r="N20" s="63">
        <f>P20</f>
        <v>0</v>
      </c>
      <c r="O20" s="66" t="s">
        <v>44</v>
      </c>
      <c r="P20" s="65">
        <f>[1]CO2!X14</f>
        <v>0</v>
      </c>
      <c r="Q20" s="66" t="s">
        <v>44</v>
      </c>
    </row>
    <row r="21" spans="7:17" ht="15" customHeight="1" x14ac:dyDescent="0.15">
      <c r="G21" s="43"/>
      <c r="H21" s="61" t="s">
        <v>55</v>
      </c>
      <c r="I21" s="64" t="s">
        <v>56</v>
      </c>
      <c r="J21" s="63">
        <f>L21</f>
        <v>0</v>
      </c>
      <c r="K21" s="66" t="s">
        <v>44</v>
      </c>
      <c r="L21" s="65">
        <f>[1]CO2!Y14</f>
        <v>0</v>
      </c>
      <c r="M21" s="66" t="s">
        <v>44</v>
      </c>
      <c r="N21" s="63">
        <f>P21</f>
        <v>0</v>
      </c>
      <c r="O21" s="66" t="s">
        <v>44</v>
      </c>
      <c r="P21" s="65">
        <f>[1]CO2!Z14</f>
        <v>0</v>
      </c>
      <c r="Q21" s="66" t="s">
        <v>44</v>
      </c>
    </row>
    <row r="22" spans="7:17" ht="33.75" x14ac:dyDescent="0.15">
      <c r="G22" s="43"/>
      <c r="H22" s="61" t="s">
        <v>57</v>
      </c>
      <c r="I22" s="62" t="s">
        <v>58</v>
      </c>
      <c r="J22" s="63">
        <f>SUM(K22:M22)</f>
        <v>0</v>
      </c>
      <c r="K22" s="65">
        <f>[1]CO1!W14</f>
        <v>0</v>
      </c>
      <c r="L22" s="65">
        <f>[1]CO2!AA14</f>
        <v>0</v>
      </c>
      <c r="M22" s="65">
        <f>[1]CO1!W36</f>
        <v>0</v>
      </c>
      <c r="N22" s="63">
        <f>SUM(O22:Q22)</f>
        <v>0</v>
      </c>
      <c r="O22" s="65">
        <f>[1]CO1!X14</f>
        <v>0</v>
      </c>
      <c r="P22" s="65">
        <f>[1]CO2!AB14</f>
        <v>0</v>
      </c>
      <c r="Q22" s="65">
        <f>[1]CO1!X36</f>
        <v>0</v>
      </c>
    </row>
    <row r="23" spans="7:17" ht="15" customHeight="1" x14ac:dyDescent="0.15">
      <c r="G23" s="43"/>
      <c r="H23" s="61" t="s">
        <v>59</v>
      </c>
      <c r="I23" s="62" t="s">
        <v>60</v>
      </c>
      <c r="J23" s="63">
        <f>SUM(K23:M23)</f>
        <v>0</v>
      </c>
      <c r="K23" s="65">
        <f>[1]CO1!Y14</f>
        <v>0</v>
      </c>
      <c r="L23" s="65">
        <f>[1]CO2!AC14</f>
        <v>0</v>
      </c>
      <c r="M23" s="65">
        <f>[1]CO1!Y36</f>
        <v>0</v>
      </c>
      <c r="N23" s="63">
        <f>SUM(O23:Q23)</f>
        <v>0.16</v>
      </c>
      <c r="O23" s="65">
        <f>[1]CO1!Z14</f>
        <v>0.16</v>
      </c>
      <c r="P23" s="65">
        <f>[1]CO2!AD14</f>
        <v>0</v>
      </c>
      <c r="Q23" s="65">
        <f>[1]CO1!Z36</f>
        <v>0</v>
      </c>
    </row>
  </sheetData>
  <sheetProtection algorithmName="SHA-512" hashValue="E5Pi5GTl1DD8sIuv+2gcasoVQ3gPAxb8RUV5flZsbmTmDDlII8Ye9wWWldZQ+NAf7PirSMbuHORFjes0UBj/Zg==" saltValue="XNLV6UDeeVg8BrzWTbzKpw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48"/>
  <sheetViews>
    <sheetView showGridLines="0" topLeftCell="A6" zoomScaleNormal="100" workbookViewId="0">
      <pane xSplit="9" ySplit="7" topLeftCell="O13" activePane="bottomRight" state="frozen"/>
      <selection activeCell="G6" sqref="G6"/>
      <selection pane="topRight" activeCell="J6" sqref="J6"/>
      <selection pane="bottomLeft" activeCell="G13" sqref="G13"/>
      <selection pane="bottomRight" activeCell="X27" sqref="X27"/>
    </sheetView>
  </sheetViews>
  <sheetFormatPr defaultRowHeight="11.25" x14ac:dyDescent="0.15"/>
  <cols>
    <col min="1" max="5" width="9.140625" style="57" hidden="1" customWidth="1"/>
    <col min="6" max="6" width="5.7109375" style="57" hidden="1" customWidth="1"/>
    <col min="7" max="7" width="3.7109375" style="57" customWidth="1"/>
    <col min="8" max="8" width="8.7109375" style="57" customWidth="1"/>
    <col min="9" max="9" width="42.28515625" style="57" customWidth="1"/>
    <col min="10" max="26" width="15.7109375" style="57" customWidth="1"/>
    <col min="27" max="27" width="24.7109375" style="57" customWidth="1"/>
    <col min="28" max="28" width="5.7109375" style="68" customWidth="1"/>
    <col min="29" max="16384" width="9.140625" style="57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54"/>
      <c r="H6" s="168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2021 год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54"/>
    </row>
    <row r="7" spans="7:28" ht="15" hidden="1" customHeight="1" x14ac:dyDescent="0.15">
      <c r="G7" s="54"/>
      <c r="H7" s="69"/>
      <c r="I7" s="70"/>
      <c r="J7" s="71"/>
      <c r="K7" s="71"/>
      <c r="L7" s="71"/>
      <c r="M7" s="71"/>
      <c r="N7" s="71"/>
      <c r="O7" s="71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54"/>
    </row>
    <row r="8" spans="7:28" s="72" customFormat="1" ht="15" customHeight="1" x14ac:dyDescent="0.15">
      <c r="G8" s="54"/>
      <c r="H8" s="170" t="s">
        <v>15</v>
      </c>
      <c r="I8" s="170" t="s">
        <v>61</v>
      </c>
      <c r="J8" s="170" t="s">
        <v>62</v>
      </c>
      <c r="K8" s="172"/>
      <c r="L8" s="170" t="s">
        <v>63</v>
      </c>
      <c r="M8" s="172"/>
      <c r="N8" s="172"/>
      <c r="O8" s="170" t="s">
        <v>64</v>
      </c>
      <c r="P8" s="172"/>
      <c r="Q8" s="170" t="s">
        <v>65</v>
      </c>
      <c r="R8" s="172"/>
      <c r="S8" s="172"/>
      <c r="T8" s="172"/>
      <c r="U8" s="172"/>
      <c r="V8" s="172"/>
      <c r="W8" s="172"/>
      <c r="X8" s="172"/>
      <c r="Y8" s="172"/>
      <c r="Z8" s="172"/>
      <c r="AA8" s="173" t="s">
        <v>66</v>
      </c>
      <c r="AB8" s="73"/>
    </row>
    <row r="9" spans="7:28" s="75" customFormat="1" ht="15" customHeight="1" x14ac:dyDescent="0.15">
      <c r="G9" s="74"/>
      <c r="H9" s="171"/>
      <c r="I9" s="171"/>
      <c r="J9" s="170" t="s">
        <v>67</v>
      </c>
      <c r="K9" s="170" t="s">
        <v>68</v>
      </c>
      <c r="L9" s="170" t="s">
        <v>69</v>
      </c>
      <c r="M9" s="170" t="s">
        <v>70</v>
      </c>
      <c r="N9" s="177" t="s">
        <v>71</v>
      </c>
      <c r="O9" s="172"/>
      <c r="P9" s="172"/>
      <c r="Q9" s="170" t="s">
        <v>72</v>
      </c>
      <c r="R9" s="172"/>
      <c r="S9" s="170" t="s">
        <v>73</v>
      </c>
      <c r="T9" s="172"/>
      <c r="U9" s="172"/>
      <c r="V9" s="172"/>
      <c r="W9" s="170" t="s">
        <v>74</v>
      </c>
      <c r="X9" s="172"/>
      <c r="Y9" s="170" t="s">
        <v>60</v>
      </c>
      <c r="Z9" s="172"/>
      <c r="AA9" s="174"/>
      <c r="AB9" s="73"/>
    </row>
    <row r="10" spans="7:28" s="75" customFormat="1" ht="15" customHeight="1" x14ac:dyDescent="0.15">
      <c r="G10" s="74"/>
      <c r="H10" s="171"/>
      <c r="I10" s="171"/>
      <c r="J10" s="172"/>
      <c r="K10" s="172"/>
      <c r="L10" s="172"/>
      <c r="M10" s="172"/>
      <c r="N10" s="177"/>
      <c r="O10" s="172"/>
      <c r="P10" s="172"/>
      <c r="Q10" s="172"/>
      <c r="R10" s="172"/>
      <c r="S10" s="170" t="s">
        <v>43</v>
      </c>
      <c r="T10" s="172"/>
      <c r="U10" s="170" t="s">
        <v>46</v>
      </c>
      <c r="V10" s="172"/>
      <c r="W10" s="172"/>
      <c r="X10" s="172"/>
      <c r="Y10" s="172"/>
      <c r="Z10" s="172"/>
      <c r="AA10" s="174"/>
      <c r="AB10" s="73"/>
    </row>
    <row r="11" spans="7:28" ht="15" customHeight="1" x14ac:dyDescent="0.15">
      <c r="G11" s="54"/>
      <c r="H11" s="163"/>
      <c r="I11" s="171"/>
      <c r="J11" s="171"/>
      <c r="K11" s="171"/>
      <c r="L11" s="171"/>
      <c r="M11" s="171"/>
      <c r="N11" s="147"/>
      <c r="O11" s="76" t="s">
        <v>75</v>
      </c>
      <c r="P11" s="76" t="s">
        <v>76</v>
      </c>
      <c r="Q11" s="76" t="s">
        <v>75</v>
      </c>
      <c r="R11" s="76" t="s">
        <v>76</v>
      </c>
      <c r="S11" s="76" t="s">
        <v>75</v>
      </c>
      <c r="T11" s="76" t="s">
        <v>76</v>
      </c>
      <c r="U11" s="76" t="s">
        <v>75</v>
      </c>
      <c r="V11" s="76" t="s">
        <v>76</v>
      </c>
      <c r="W11" s="76" t="s">
        <v>75</v>
      </c>
      <c r="X11" s="76" t="s">
        <v>76</v>
      </c>
      <c r="Y11" s="76" t="s">
        <v>75</v>
      </c>
      <c r="Z11" s="76" t="s">
        <v>76</v>
      </c>
      <c r="AA11" s="175"/>
      <c r="AB11" s="73"/>
    </row>
    <row r="12" spans="7:28" s="81" customFormat="1" x14ac:dyDescent="0.15">
      <c r="G12" s="77"/>
      <c r="H12" s="78">
        <v>1</v>
      </c>
      <c r="I12" s="78">
        <v>2</v>
      </c>
      <c r="J12" s="79">
        <v>3</v>
      </c>
      <c r="K12" s="79">
        <v>4</v>
      </c>
      <c r="L12" s="79">
        <v>5</v>
      </c>
      <c r="M12" s="79">
        <v>6</v>
      </c>
      <c r="N12" s="79">
        <v>7</v>
      </c>
      <c r="O12" s="79">
        <v>8</v>
      </c>
      <c r="P12" s="79">
        <v>9</v>
      </c>
      <c r="Q12" s="79">
        <v>10</v>
      </c>
      <c r="R12" s="79">
        <v>11</v>
      </c>
      <c r="S12" s="79">
        <v>12</v>
      </c>
      <c r="T12" s="79">
        <v>13</v>
      </c>
      <c r="U12" s="79">
        <v>14</v>
      </c>
      <c r="V12" s="79">
        <v>15</v>
      </c>
      <c r="W12" s="79">
        <v>16</v>
      </c>
      <c r="X12" s="79">
        <v>17</v>
      </c>
      <c r="Y12" s="79">
        <v>18</v>
      </c>
      <c r="Z12" s="79">
        <v>19</v>
      </c>
      <c r="AA12" s="79">
        <v>20</v>
      </c>
      <c r="AB12" s="80"/>
    </row>
    <row r="13" spans="7:28" s="81" customFormat="1" ht="15" customHeight="1" x14ac:dyDescent="0.15">
      <c r="G13" s="77"/>
      <c r="H13" s="82" t="str">
        <f>[1]Справочники!H8</f>
        <v>А. Регулирующихся методом индексации или методом экономически обоснованных расходов</v>
      </c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0"/>
    </row>
    <row r="14" spans="7:28" ht="22.5" x14ac:dyDescent="0.15">
      <c r="G14" s="54"/>
      <c r="H14" s="86" t="s">
        <v>39</v>
      </c>
      <c r="I14" s="87" t="s">
        <v>77</v>
      </c>
      <c r="J14" s="88"/>
      <c r="K14" s="88"/>
      <c r="L14" s="88"/>
      <c r="M14" s="88"/>
      <c r="N14" s="88"/>
      <c r="O14" s="89">
        <f t="shared" ref="O14:Z14" si="0">SUM(O15:O18)</f>
        <v>4.8659999999999997</v>
      </c>
      <c r="P14" s="89">
        <f t="shared" si="0"/>
        <v>5.0339999999999998</v>
      </c>
      <c r="Q14" s="89">
        <f t="shared" si="0"/>
        <v>4.87</v>
      </c>
      <c r="R14" s="89">
        <f t="shared" si="0"/>
        <v>5.0259999999999998</v>
      </c>
      <c r="S14" s="89">
        <f t="shared" si="0"/>
        <v>4.87</v>
      </c>
      <c r="T14" s="89">
        <f t="shared" si="0"/>
        <v>4.8659999999999997</v>
      </c>
      <c r="U14" s="89">
        <f t="shared" si="0"/>
        <v>0</v>
      </c>
      <c r="V14" s="89">
        <f t="shared" si="0"/>
        <v>0</v>
      </c>
      <c r="W14" s="89">
        <f t="shared" si="0"/>
        <v>0</v>
      </c>
      <c r="X14" s="89">
        <f t="shared" si="0"/>
        <v>0</v>
      </c>
      <c r="Y14" s="89">
        <f t="shared" si="0"/>
        <v>0</v>
      </c>
      <c r="Z14" s="89">
        <f t="shared" si="0"/>
        <v>0.16</v>
      </c>
      <c r="AA14" s="90"/>
      <c r="AB14" s="91"/>
    </row>
    <row r="15" spans="7:28" ht="15" customHeight="1" x14ac:dyDescent="0.15">
      <c r="G15" s="54"/>
      <c r="H15" s="92" t="s">
        <v>21</v>
      </c>
      <c r="I15" s="93" t="s">
        <v>78</v>
      </c>
      <c r="J15" s="94"/>
      <c r="K15" s="94"/>
      <c r="L15" s="94"/>
      <c r="M15" s="94"/>
      <c r="N15" s="94"/>
      <c r="O15" s="95">
        <f t="shared" ref="O15:Z15" si="1">SUMIF($AB19:$AB34,"=r_1_1",O19:O34)</f>
        <v>4.8659999999999997</v>
      </c>
      <c r="P15" s="95">
        <f t="shared" si="1"/>
        <v>5.0339999999999998</v>
      </c>
      <c r="Q15" s="95">
        <f t="shared" si="1"/>
        <v>4.87</v>
      </c>
      <c r="R15" s="95">
        <f t="shared" si="1"/>
        <v>5.0259999999999998</v>
      </c>
      <c r="S15" s="95">
        <f t="shared" si="1"/>
        <v>4.87</v>
      </c>
      <c r="T15" s="95">
        <f t="shared" si="1"/>
        <v>4.8659999999999997</v>
      </c>
      <c r="U15" s="95">
        <f t="shared" si="1"/>
        <v>0</v>
      </c>
      <c r="V15" s="95">
        <f t="shared" si="1"/>
        <v>0</v>
      </c>
      <c r="W15" s="95">
        <f t="shared" si="1"/>
        <v>0</v>
      </c>
      <c r="X15" s="95">
        <f t="shared" si="1"/>
        <v>0</v>
      </c>
      <c r="Y15" s="95">
        <f t="shared" si="1"/>
        <v>0</v>
      </c>
      <c r="Z15" s="95">
        <f t="shared" si="1"/>
        <v>0.16</v>
      </c>
      <c r="AA15" s="96"/>
      <c r="AB15" s="91"/>
    </row>
    <row r="16" spans="7:28" ht="15" customHeight="1" x14ac:dyDescent="0.15">
      <c r="G16" s="54"/>
      <c r="H16" s="92" t="s">
        <v>51</v>
      </c>
      <c r="I16" s="93" t="s">
        <v>79</v>
      </c>
      <c r="J16" s="94"/>
      <c r="K16" s="94"/>
      <c r="L16" s="94"/>
      <c r="M16" s="94"/>
      <c r="N16" s="94"/>
      <c r="O16" s="95">
        <f t="shared" ref="O16:Z16" si="2">SUMIF($AB19:$AB34,"=r_1_2",O19:O34)</f>
        <v>0</v>
      </c>
      <c r="P16" s="95">
        <f t="shared" si="2"/>
        <v>0</v>
      </c>
      <c r="Q16" s="95">
        <f t="shared" si="2"/>
        <v>0</v>
      </c>
      <c r="R16" s="95">
        <f t="shared" si="2"/>
        <v>0</v>
      </c>
      <c r="S16" s="95">
        <f t="shared" si="2"/>
        <v>0</v>
      </c>
      <c r="T16" s="95">
        <f t="shared" si="2"/>
        <v>0</v>
      </c>
      <c r="U16" s="95">
        <f t="shared" si="2"/>
        <v>0</v>
      </c>
      <c r="V16" s="95">
        <f t="shared" si="2"/>
        <v>0</v>
      </c>
      <c r="W16" s="95">
        <f t="shared" si="2"/>
        <v>0</v>
      </c>
      <c r="X16" s="95">
        <f t="shared" si="2"/>
        <v>0</v>
      </c>
      <c r="Y16" s="95">
        <f t="shared" si="2"/>
        <v>0</v>
      </c>
      <c r="Z16" s="95">
        <f t="shared" si="2"/>
        <v>0</v>
      </c>
      <c r="AA16" s="96"/>
      <c r="AB16" s="91"/>
    </row>
    <row r="17" spans="1:28" ht="15" customHeight="1" x14ac:dyDescent="0.15">
      <c r="G17" s="54"/>
      <c r="H17" s="92" t="s">
        <v>57</v>
      </c>
      <c r="I17" s="93" t="s">
        <v>80</v>
      </c>
      <c r="J17" s="94"/>
      <c r="K17" s="94"/>
      <c r="L17" s="94"/>
      <c r="M17" s="94"/>
      <c r="N17" s="94"/>
      <c r="O17" s="95">
        <f t="shared" ref="O17:Z17" si="3">SUMIF($AB19:$AB34,"=r_1_3",O19:O34)</f>
        <v>0</v>
      </c>
      <c r="P17" s="95">
        <f t="shared" si="3"/>
        <v>0</v>
      </c>
      <c r="Q17" s="95">
        <f t="shared" si="3"/>
        <v>0</v>
      </c>
      <c r="R17" s="95">
        <f t="shared" si="3"/>
        <v>0</v>
      </c>
      <c r="S17" s="95">
        <f t="shared" si="3"/>
        <v>0</v>
      </c>
      <c r="T17" s="95">
        <f t="shared" si="3"/>
        <v>0</v>
      </c>
      <c r="U17" s="95">
        <f t="shared" si="3"/>
        <v>0</v>
      </c>
      <c r="V17" s="95">
        <f t="shared" si="3"/>
        <v>0</v>
      </c>
      <c r="W17" s="95">
        <f t="shared" si="3"/>
        <v>0</v>
      </c>
      <c r="X17" s="95">
        <f t="shared" si="3"/>
        <v>0</v>
      </c>
      <c r="Y17" s="95">
        <f t="shared" si="3"/>
        <v>0</v>
      </c>
      <c r="Z17" s="95">
        <f t="shared" si="3"/>
        <v>0</v>
      </c>
      <c r="AA17" s="96"/>
      <c r="AB17" s="91"/>
    </row>
    <row r="18" spans="1:28" ht="15" customHeight="1" x14ac:dyDescent="0.15">
      <c r="G18" s="54"/>
      <c r="H18" s="92" t="s">
        <v>59</v>
      </c>
      <c r="I18" s="93" t="s">
        <v>81</v>
      </c>
      <c r="J18" s="94"/>
      <c r="K18" s="94"/>
      <c r="L18" s="94"/>
      <c r="M18" s="94"/>
      <c r="N18" s="94"/>
      <c r="O18" s="95">
        <f t="shared" ref="O18:Z18" si="4">SUMIF($AB19:$AB34,"=r_1_4",O19:O34)</f>
        <v>0</v>
      </c>
      <c r="P18" s="95">
        <f t="shared" si="4"/>
        <v>0</v>
      </c>
      <c r="Q18" s="95">
        <f t="shared" si="4"/>
        <v>0</v>
      </c>
      <c r="R18" s="95">
        <f t="shared" si="4"/>
        <v>0</v>
      </c>
      <c r="S18" s="95">
        <f t="shared" si="4"/>
        <v>0</v>
      </c>
      <c r="T18" s="95">
        <f t="shared" si="4"/>
        <v>0</v>
      </c>
      <c r="U18" s="95">
        <f t="shared" si="4"/>
        <v>0</v>
      </c>
      <c r="V18" s="95">
        <f t="shared" si="4"/>
        <v>0</v>
      </c>
      <c r="W18" s="95">
        <f t="shared" si="4"/>
        <v>0</v>
      </c>
      <c r="X18" s="95">
        <f t="shared" si="4"/>
        <v>0</v>
      </c>
      <c r="Y18" s="95">
        <f t="shared" si="4"/>
        <v>0</v>
      </c>
      <c r="Z18" s="95">
        <f t="shared" si="4"/>
        <v>0</v>
      </c>
      <c r="AA18" s="96"/>
      <c r="AB18" s="91"/>
    </row>
    <row r="19" spans="1:28" ht="15" hidden="1" customHeight="1" x14ac:dyDescent="0.15">
      <c r="G19" s="54"/>
      <c r="H19" s="97"/>
      <c r="I19" s="98"/>
      <c r="J19" s="99"/>
      <c r="K19" s="99"/>
      <c r="L19" s="99"/>
      <c r="M19" s="99"/>
      <c r="N19" s="99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B19" s="91"/>
    </row>
    <row r="20" spans="1:28" s="103" customFormat="1" ht="15" customHeight="1" x14ac:dyDescent="0.15">
      <c r="A20" s="102"/>
      <c r="B20" s="176"/>
      <c r="G20" s="104"/>
      <c r="H20" s="105" t="str">
        <f>IF([1]Справочники!I11&lt;&gt;"",[1]Справочники!I11,"Не определено")</f>
        <v>МУП "Шушенские ТЭС"</v>
      </c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09"/>
    </row>
    <row r="21" spans="1:28" ht="15" customHeight="1" x14ac:dyDescent="0.15">
      <c r="A21" s="102"/>
      <c r="B21" s="176"/>
      <c r="G21" s="54"/>
      <c r="H21" s="92" t="s">
        <v>21</v>
      </c>
      <c r="I21" s="93" t="s">
        <v>78</v>
      </c>
      <c r="J21" s="94"/>
      <c r="K21" s="94"/>
      <c r="L21" s="94"/>
      <c r="M21" s="94"/>
      <c r="N21" s="94"/>
      <c r="O21" s="95">
        <f t="shared" ref="O21:Z21" si="5">SUM(O22:O24)</f>
        <v>4.8659999999999997</v>
      </c>
      <c r="P21" s="95">
        <f t="shared" si="5"/>
        <v>5.0339999999999998</v>
      </c>
      <c r="Q21" s="95">
        <f t="shared" si="5"/>
        <v>4.87</v>
      </c>
      <c r="R21" s="95">
        <f t="shared" si="5"/>
        <v>5.0259999999999998</v>
      </c>
      <c r="S21" s="95">
        <f t="shared" si="5"/>
        <v>4.87</v>
      </c>
      <c r="T21" s="95">
        <f t="shared" si="5"/>
        <v>4.8659999999999997</v>
      </c>
      <c r="U21" s="95">
        <f t="shared" si="5"/>
        <v>0</v>
      </c>
      <c r="V21" s="95">
        <f t="shared" si="5"/>
        <v>0</v>
      </c>
      <c r="W21" s="95">
        <f t="shared" si="5"/>
        <v>0</v>
      </c>
      <c r="X21" s="95">
        <f t="shared" si="5"/>
        <v>0</v>
      </c>
      <c r="Y21" s="95">
        <f t="shared" si="5"/>
        <v>0</v>
      </c>
      <c r="Z21" s="95">
        <f t="shared" si="5"/>
        <v>0.16</v>
      </c>
      <c r="AA21" s="110"/>
      <c r="AB21" s="111" t="s">
        <v>82</v>
      </c>
    </row>
    <row r="22" spans="1:28" ht="15" hidden="1" customHeight="1" x14ac:dyDescent="0.15">
      <c r="A22" s="102"/>
      <c r="B22" s="176"/>
      <c r="E22" s="112"/>
      <c r="G22" s="54"/>
      <c r="H22" s="113" t="s">
        <v>83</v>
      </c>
      <c r="I22" s="98"/>
      <c r="J22" s="99"/>
      <c r="K22" s="99"/>
      <c r="L22" s="99"/>
      <c r="M22" s="99"/>
      <c r="N22" s="99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/>
      <c r="AB22" s="91"/>
    </row>
    <row r="23" spans="1:28" ht="45" x14ac:dyDescent="0.15">
      <c r="B23" s="176"/>
      <c r="F23" s="72"/>
      <c r="G23" s="36" t="s">
        <v>20</v>
      </c>
      <c r="H23" s="92" t="s">
        <v>42</v>
      </c>
      <c r="I23" s="114" t="s">
        <v>84</v>
      </c>
      <c r="J23" s="115" t="s">
        <v>85</v>
      </c>
      <c r="K23" s="115" t="s">
        <v>86</v>
      </c>
      <c r="L23" s="116"/>
      <c r="M23" s="117"/>
      <c r="N23" s="117" t="s">
        <v>87</v>
      </c>
      <c r="O23" s="118">
        <v>4.8659999999999997</v>
      </c>
      <c r="P23" s="118">
        <v>5.0339999999999998</v>
      </c>
      <c r="Q23" s="95">
        <f>S23+U23+W23+Y23</f>
        <v>4.87</v>
      </c>
      <c r="R23" s="95">
        <f>T23+V23+X23+Z23</f>
        <v>5.0259999999999998</v>
      </c>
      <c r="S23" s="118">
        <v>4.87</v>
      </c>
      <c r="T23" s="118">
        <v>4.8659999999999997</v>
      </c>
      <c r="U23" s="118"/>
      <c r="V23" s="118"/>
      <c r="W23" s="118"/>
      <c r="X23" s="118"/>
      <c r="Y23" s="118"/>
      <c r="Z23" s="118">
        <v>0.16</v>
      </c>
      <c r="AA23" s="96"/>
      <c r="AB23" s="119"/>
    </row>
    <row r="24" spans="1:28" ht="15" customHeight="1" x14ac:dyDescent="0.15">
      <c r="A24" s="102"/>
      <c r="B24" s="176"/>
      <c r="E24" s="112"/>
      <c r="G24" s="54"/>
      <c r="H24" s="152" t="s">
        <v>25</v>
      </c>
      <c r="I24" s="153"/>
      <c r="J24" s="120"/>
      <c r="K24" s="120"/>
      <c r="L24" s="99"/>
      <c r="M24" s="99"/>
      <c r="N24" s="99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21"/>
      <c r="AB24" s="91"/>
    </row>
    <row r="25" spans="1:28" ht="15" customHeight="1" x14ac:dyDescent="0.15">
      <c r="A25" s="102"/>
      <c r="B25" s="176"/>
      <c r="G25" s="54"/>
      <c r="H25" s="92" t="s">
        <v>51</v>
      </c>
      <c r="I25" s="93" t="s">
        <v>79</v>
      </c>
      <c r="J25" s="94"/>
      <c r="K25" s="94"/>
      <c r="L25" s="94"/>
      <c r="M25" s="94"/>
      <c r="N25" s="94"/>
      <c r="O25" s="95">
        <f t="shared" ref="O25:Z25" si="6">SUM(O26:O27)</f>
        <v>0</v>
      </c>
      <c r="P25" s="95">
        <f t="shared" si="6"/>
        <v>0</v>
      </c>
      <c r="Q25" s="95">
        <f t="shared" si="6"/>
        <v>0</v>
      </c>
      <c r="R25" s="95">
        <f t="shared" si="6"/>
        <v>0</v>
      </c>
      <c r="S25" s="95">
        <f t="shared" si="6"/>
        <v>0</v>
      </c>
      <c r="T25" s="95">
        <f t="shared" si="6"/>
        <v>0</v>
      </c>
      <c r="U25" s="95">
        <f t="shared" si="6"/>
        <v>0</v>
      </c>
      <c r="V25" s="95">
        <f t="shared" si="6"/>
        <v>0</v>
      </c>
      <c r="W25" s="95">
        <f t="shared" si="6"/>
        <v>0</v>
      </c>
      <c r="X25" s="95">
        <f t="shared" si="6"/>
        <v>0</v>
      </c>
      <c r="Y25" s="95">
        <f t="shared" si="6"/>
        <v>0</v>
      </c>
      <c r="Z25" s="95">
        <f t="shared" si="6"/>
        <v>0</v>
      </c>
      <c r="AA25" s="110"/>
      <c r="AB25" s="111" t="s">
        <v>88</v>
      </c>
    </row>
    <row r="26" spans="1:28" ht="15" hidden="1" customHeight="1" x14ac:dyDescent="0.15">
      <c r="A26" s="102"/>
      <c r="B26" s="176"/>
      <c r="E26" s="112"/>
      <c r="G26" s="54"/>
      <c r="H26" s="122" t="s">
        <v>89</v>
      </c>
      <c r="I26" s="123"/>
      <c r="J26" s="124"/>
      <c r="K26" s="124"/>
      <c r="L26" s="124"/>
      <c r="M26" s="124"/>
      <c r="N26" s="124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6"/>
      <c r="AB26" s="91"/>
    </row>
    <row r="27" spans="1:28" ht="15" customHeight="1" x14ac:dyDescent="0.15">
      <c r="A27" s="102"/>
      <c r="B27" s="176"/>
      <c r="E27" s="112"/>
      <c r="G27" s="54"/>
      <c r="H27" s="152" t="s">
        <v>25</v>
      </c>
      <c r="I27" s="153"/>
      <c r="J27" s="120"/>
      <c r="K27" s="120"/>
      <c r="L27" s="99"/>
      <c r="M27" s="99"/>
      <c r="N27" s="99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21"/>
      <c r="AB27" s="91"/>
    </row>
    <row r="28" spans="1:28" ht="15" customHeight="1" x14ac:dyDescent="0.15">
      <c r="A28" s="102"/>
      <c r="B28" s="176"/>
      <c r="G28" s="54"/>
      <c r="H28" s="92" t="s">
        <v>57</v>
      </c>
      <c r="I28" s="93" t="s">
        <v>80</v>
      </c>
      <c r="J28" s="94"/>
      <c r="K28" s="94"/>
      <c r="L28" s="94"/>
      <c r="M28" s="94"/>
      <c r="N28" s="94"/>
      <c r="O28" s="95">
        <f t="shared" ref="O28:Z28" si="7">SUM(O29:O30)</f>
        <v>0</v>
      </c>
      <c r="P28" s="95">
        <f t="shared" si="7"/>
        <v>0</v>
      </c>
      <c r="Q28" s="95">
        <f t="shared" si="7"/>
        <v>0</v>
      </c>
      <c r="R28" s="95">
        <f t="shared" si="7"/>
        <v>0</v>
      </c>
      <c r="S28" s="95">
        <f t="shared" si="7"/>
        <v>0</v>
      </c>
      <c r="T28" s="95">
        <f t="shared" si="7"/>
        <v>0</v>
      </c>
      <c r="U28" s="95">
        <f t="shared" si="7"/>
        <v>0</v>
      </c>
      <c r="V28" s="95">
        <f t="shared" si="7"/>
        <v>0</v>
      </c>
      <c r="W28" s="95">
        <f t="shared" si="7"/>
        <v>0</v>
      </c>
      <c r="X28" s="95">
        <f t="shared" si="7"/>
        <v>0</v>
      </c>
      <c r="Y28" s="95">
        <f t="shared" si="7"/>
        <v>0</v>
      </c>
      <c r="Z28" s="95">
        <f t="shared" si="7"/>
        <v>0</v>
      </c>
      <c r="AA28" s="110"/>
      <c r="AB28" s="111" t="s">
        <v>90</v>
      </c>
    </row>
    <row r="29" spans="1:28" ht="15" hidden="1" customHeight="1" x14ac:dyDescent="0.15">
      <c r="A29" s="102"/>
      <c r="B29" s="176"/>
      <c r="E29" s="112"/>
      <c r="G29" s="54"/>
      <c r="H29" s="122" t="s">
        <v>91</v>
      </c>
      <c r="I29" s="123"/>
      <c r="J29" s="124"/>
      <c r="K29" s="124"/>
      <c r="L29" s="124"/>
      <c r="M29" s="124"/>
      <c r="N29" s="124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6"/>
      <c r="AB29" s="91"/>
    </row>
    <row r="30" spans="1:28" ht="15" customHeight="1" x14ac:dyDescent="0.15">
      <c r="A30" s="102"/>
      <c r="B30" s="176"/>
      <c r="E30" s="112"/>
      <c r="G30" s="54"/>
      <c r="H30" s="152" t="s">
        <v>25</v>
      </c>
      <c r="I30" s="153"/>
      <c r="J30" s="120"/>
      <c r="K30" s="120"/>
      <c r="L30" s="99"/>
      <c r="M30" s="99"/>
      <c r="N30" s="99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21"/>
      <c r="AB30" s="91"/>
    </row>
    <row r="31" spans="1:28" ht="15" customHeight="1" x14ac:dyDescent="0.15">
      <c r="A31" s="102"/>
      <c r="B31" s="176"/>
      <c r="G31" s="54"/>
      <c r="H31" s="92" t="s">
        <v>59</v>
      </c>
      <c r="I31" s="93" t="s">
        <v>81</v>
      </c>
      <c r="J31" s="94"/>
      <c r="K31" s="94"/>
      <c r="L31" s="94"/>
      <c r="M31" s="94"/>
      <c r="N31" s="94"/>
      <c r="O31" s="95">
        <f t="shared" ref="O31:Z31" si="8">SUM(O32:O33)</f>
        <v>0</v>
      </c>
      <c r="P31" s="95">
        <f t="shared" si="8"/>
        <v>0</v>
      </c>
      <c r="Q31" s="95">
        <f t="shared" si="8"/>
        <v>0</v>
      </c>
      <c r="R31" s="95">
        <f t="shared" si="8"/>
        <v>0</v>
      </c>
      <c r="S31" s="95">
        <f t="shared" si="8"/>
        <v>0</v>
      </c>
      <c r="T31" s="95">
        <f t="shared" si="8"/>
        <v>0</v>
      </c>
      <c r="U31" s="95">
        <f t="shared" si="8"/>
        <v>0</v>
      </c>
      <c r="V31" s="95">
        <f t="shared" si="8"/>
        <v>0</v>
      </c>
      <c r="W31" s="95">
        <f t="shared" si="8"/>
        <v>0</v>
      </c>
      <c r="X31" s="95">
        <f t="shared" si="8"/>
        <v>0</v>
      </c>
      <c r="Y31" s="95">
        <f t="shared" si="8"/>
        <v>0</v>
      </c>
      <c r="Z31" s="95">
        <f t="shared" si="8"/>
        <v>0</v>
      </c>
      <c r="AA31" s="110"/>
      <c r="AB31" s="111" t="s">
        <v>92</v>
      </c>
    </row>
    <row r="32" spans="1:28" ht="15" hidden="1" customHeight="1" x14ac:dyDescent="0.15">
      <c r="A32" s="102"/>
      <c r="B32" s="176"/>
      <c r="E32" s="112"/>
      <c r="G32" s="54"/>
      <c r="H32" s="122" t="s">
        <v>93</v>
      </c>
      <c r="I32" s="123"/>
      <c r="J32" s="124"/>
      <c r="K32" s="124"/>
      <c r="L32" s="124"/>
      <c r="M32" s="124"/>
      <c r="N32" s="124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91"/>
    </row>
    <row r="33" spans="1:28" ht="15" customHeight="1" x14ac:dyDescent="0.15">
      <c r="A33" s="102"/>
      <c r="B33" s="176"/>
      <c r="E33" s="112"/>
      <c r="G33" s="54"/>
      <c r="H33" s="152" t="s">
        <v>25</v>
      </c>
      <c r="I33" s="153"/>
      <c r="J33" s="41"/>
      <c r="K33" s="41"/>
      <c r="L33" s="127"/>
      <c r="M33" s="127"/>
      <c r="N33" s="127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91"/>
    </row>
    <row r="34" spans="1:28" ht="15" hidden="1" customHeight="1" x14ac:dyDescent="0.15">
      <c r="G34" s="54"/>
      <c r="H34" s="130" t="s">
        <v>25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2"/>
      <c r="AB34" s="54"/>
    </row>
    <row r="35" spans="1:28" s="81" customFormat="1" ht="15" customHeight="1" x14ac:dyDescent="0.15">
      <c r="G35" s="77"/>
      <c r="H35" s="82" t="str">
        <f>[1]Справочники!H19</f>
        <v>С. Регулирующихся методом индексации на основе долгосрочных параметров</v>
      </c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  <c r="AB35" s="80"/>
    </row>
    <row r="36" spans="1:28" ht="22.5" x14ac:dyDescent="0.15">
      <c r="G36" s="54"/>
      <c r="H36" s="86" t="s">
        <v>94</v>
      </c>
      <c r="I36" s="87" t="s">
        <v>77</v>
      </c>
      <c r="J36" s="88"/>
      <c r="K36" s="88"/>
      <c r="L36" s="88"/>
      <c r="M36" s="88"/>
      <c r="N36" s="88"/>
      <c r="O36" s="89">
        <f t="shared" ref="O36:Z36" si="9">SUM(O37:O40)</f>
        <v>0</v>
      </c>
      <c r="P36" s="89">
        <f t="shared" si="9"/>
        <v>0</v>
      </c>
      <c r="Q36" s="89">
        <f t="shared" si="9"/>
        <v>0</v>
      </c>
      <c r="R36" s="89">
        <f t="shared" si="9"/>
        <v>0</v>
      </c>
      <c r="S36" s="89">
        <f t="shared" si="9"/>
        <v>0</v>
      </c>
      <c r="T36" s="89">
        <f t="shared" si="9"/>
        <v>0</v>
      </c>
      <c r="U36" s="89">
        <f t="shared" si="9"/>
        <v>0</v>
      </c>
      <c r="V36" s="89">
        <f t="shared" si="9"/>
        <v>0</v>
      </c>
      <c r="W36" s="89">
        <f t="shared" si="9"/>
        <v>0</v>
      </c>
      <c r="X36" s="89">
        <f t="shared" si="9"/>
        <v>0</v>
      </c>
      <c r="Y36" s="89">
        <f t="shared" si="9"/>
        <v>0</v>
      </c>
      <c r="Z36" s="89">
        <f t="shared" si="9"/>
        <v>0</v>
      </c>
      <c r="AA36" s="90"/>
      <c r="AB36" s="91"/>
    </row>
    <row r="37" spans="1:28" ht="15" customHeight="1" x14ac:dyDescent="0.15">
      <c r="G37" s="54"/>
      <c r="H37" s="92" t="s">
        <v>95</v>
      </c>
      <c r="I37" s="93" t="s">
        <v>78</v>
      </c>
      <c r="J37" s="94"/>
      <c r="K37" s="94"/>
      <c r="L37" s="94"/>
      <c r="M37" s="94"/>
      <c r="N37" s="94"/>
      <c r="O37" s="95">
        <f t="shared" ref="O37:Z37" si="10">SUMIF($AB41:$AB42,"=r_1_1",O41:O42)</f>
        <v>0</v>
      </c>
      <c r="P37" s="95">
        <f t="shared" si="10"/>
        <v>0</v>
      </c>
      <c r="Q37" s="95">
        <f t="shared" si="10"/>
        <v>0</v>
      </c>
      <c r="R37" s="95">
        <f t="shared" si="10"/>
        <v>0</v>
      </c>
      <c r="S37" s="95">
        <f t="shared" si="10"/>
        <v>0</v>
      </c>
      <c r="T37" s="95">
        <f t="shared" si="10"/>
        <v>0</v>
      </c>
      <c r="U37" s="95">
        <f t="shared" si="10"/>
        <v>0</v>
      </c>
      <c r="V37" s="95">
        <f t="shared" si="10"/>
        <v>0</v>
      </c>
      <c r="W37" s="95">
        <f t="shared" si="10"/>
        <v>0</v>
      </c>
      <c r="X37" s="95">
        <f t="shared" si="10"/>
        <v>0</v>
      </c>
      <c r="Y37" s="95">
        <f t="shared" si="10"/>
        <v>0</v>
      </c>
      <c r="Z37" s="95">
        <f t="shared" si="10"/>
        <v>0</v>
      </c>
      <c r="AA37" s="96"/>
      <c r="AB37" s="91"/>
    </row>
    <row r="38" spans="1:28" ht="15" customHeight="1" x14ac:dyDescent="0.15">
      <c r="G38" s="54"/>
      <c r="H38" s="92" t="s">
        <v>96</v>
      </c>
      <c r="I38" s="93" t="s">
        <v>79</v>
      </c>
      <c r="J38" s="94"/>
      <c r="K38" s="94"/>
      <c r="L38" s="94"/>
      <c r="M38" s="94"/>
      <c r="N38" s="94"/>
      <c r="O38" s="95">
        <f t="shared" ref="O38:Z38" si="11">SUMIF($AB41:$AB42,"=r_1_2",O41:O42)</f>
        <v>0</v>
      </c>
      <c r="P38" s="95">
        <f t="shared" si="11"/>
        <v>0</v>
      </c>
      <c r="Q38" s="95">
        <f t="shared" si="11"/>
        <v>0</v>
      </c>
      <c r="R38" s="95">
        <f t="shared" si="11"/>
        <v>0</v>
      </c>
      <c r="S38" s="95">
        <f t="shared" si="11"/>
        <v>0</v>
      </c>
      <c r="T38" s="95">
        <f t="shared" si="11"/>
        <v>0</v>
      </c>
      <c r="U38" s="95">
        <f t="shared" si="11"/>
        <v>0</v>
      </c>
      <c r="V38" s="95">
        <f t="shared" si="11"/>
        <v>0</v>
      </c>
      <c r="W38" s="95">
        <f t="shared" si="11"/>
        <v>0</v>
      </c>
      <c r="X38" s="95">
        <f t="shared" si="11"/>
        <v>0</v>
      </c>
      <c r="Y38" s="95">
        <f t="shared" si="11"/>
        <v>0</v>
      </c>
      <c r="Z38" s="95">
        <f t="shared" si="11"/>
        <v>0</v>
      </c>
      <c r="AA38" s="96"/>
      <c r="AB38" s="91"/>
    </row>
    <row r="39" spans="1:28" ht="15" customHeight="1" x14ac:dyDescent="0.15">
      <c r="G39" s="54"/>
      <c r="H39" s="92" t="s">
        <v>97</v>
      </c>
      <c r="I39" s="93" t="s">
        <v>80</v>
      </c>
      <c r="J39" s="94"/>
      <c r="K39" s="94"/>
      <c r="L39" s="94"/>
      <c r="M39" s="94"/>
      <c r="N39" s="94"/>
      <c r="O39" s="95">
        <f t="shared" ref="O39:Z39" si="12">SUMIF($AB41:$AB42,"=r_1_3",O41:O42)</f>
        <v>0</v>
      </c>
      <c r="P39" s="95">
        <f t="shared" si="12"/>
        <v>0</v>
      </c>
      <c r="Q39" s="95">
        <f t="shared" si="12"/>
        <v>0</v>
      </c>
      <c r="R39" s="95">
        <f t="shared" si="12"/>
        <v>0</v>
      </c>
      <c r="S39" s="95">
        <f t="shared" si="12"/>
        <v>0</v>
      </c>
      <c r="T39" s="95">
        <f t="shared" si="12"/>
        <v>0</v>
      </c>
      <c r="U39" s="95">
        <f t="shared" si="12"/>
        <v>0</v>
      </c>
      <c r="V39" s="95">
        <f t="shared" si="12"/>
        <v>0</v>
      </c>
      <c r="W39" s="95">
        <f t="shared" si="12"/>
        <v>0</v>
      </c>
      <c r="X39" s="95">
        <f t="shared" si="12"/>
        <v>0</v>
      </c>
      <c r="Y39" s="95">
        <f t="shared" si="12"/>
        <v>0</v>
      </c>
      <c r="Z39" s="95">
        <f t="shared" si="12"/>
        <v>0</v>
      </c>
      <c r="AA39" s="96"/>
      <c r="AB39" s="91"/>
    </row>
    <row r="40" spans="1:28" ht="15" customHeight="1" x14ac:dyDescent="0.15">
      <c r="G40" s="54"/>
      <c r="H40" s="92" t="s">
        <v>98</v>
      </c>
      <c r="I40" s="93" t="s">
        <v>81</v>
      </c>
      <c r="J40" s="94"/>
      <c r="K40" s="94"/>
      <c r="L40" s="94"/>
      <c r="M40" s="94"/>
      <c r="N40" s="94"/>
      <c r="O40" s="95">
        <f t="shared" ref="O40:Z40" si="13">SUMIF($AB41:$AB42,"=r_1_4",O41:O42)</f>
        <v>0</v>
      </c>
      <c r="P40" s="95">
        <f t="shared" si="13"/>
        <v>0</v>
      </c>
      <c r="Q40" s="95">
        <f t="shared" si="13"/>
        <v>0</v>
      </c>
      <c r="R40" s="95">
        <f t="shared" si="13"/>
        <v>0</v>
      </c>
      <c r="S40" s="95">
        <f t="shared" si="13"/>
        <v>0</v>
      </c>
      <c r="T40" s="95">
        <f t="shared" si="13"/>
        <v>0</v>
      </c>
      <c r="U40" s="95">
        <f t="shared" si="13"/>
        <v>0</v>
      </c>
      <c r="V40" s="95">
        <f t="shared" si="13"/>
        <v>0</v>
      </c>
      <c r="W40" s="95">
        <f t="shared" si="13"/>
        <v>0</v>
      </c>
      <c r="X40" s="95">
        <f t="shared" si="13"/>
        <v>0</v>
      </c>
      <c r="Y40" s="95">
        <f t="shared" si="13"/>
        <v>0</v>
      </c>
      <c r="Z40" s="95">
        <f t="shared" si="13"/>
        <v>0</v>
      </c>
      <c r="AA40" s="96"/>
      <c r="AB40" s="91"/>
    </row>
    <row r="41" spans="1:28" ht="16.5" hidden="1" customHeight="1" x14ac:dyDescent="0.15">
      <c r="G41" s="54"/>
      <c r="H41" s="97"/>
      <c r="I41" s="98"/>
      <c r="J41" s="99"/>
      <c r="K41" s="99"/>
      <c r="L41" s="99"/>
      <c r="M41" s="99"/>
      <c r="N41" s="99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1"/>
      <c r="AB41" s="91"/>
    </row>
    <row r="42" spans="1:28" ht="18" hidden="1" customHeight="1" x14ac:dyDescent="0.15">
      <c r="G42" s="54"/>
      <c r="H42" s="130" t="s">
        <v>25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2"/>
      <c r="AB42" s="54"/>
    </row>
    <row r="43" spans="1:28" ht="15" customHeight="1" x14ac:dyDescent="0.15">
      <c r="G43" s="54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54"/>
    </row>
    <row r="44" spans="1:28" ht="15" customHeight="1" x14ac:dyDescent="0.15">
      <c r="G44" s="54"/>
      <c r="H44" s="75"/>
      <c r="I44" s="133" t="s">
        <v>99</v>
      </c>
      <c r="J44" s="75"/>
      <c r="K44" s="75"/>
      <c r="L44" s="75"/>
      <c r="M44" s="75"/>
      <c r="N44" s="75"/>
      <c r="O44" s="75"/>
      <c r="P44" s="75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54"/>
    </row>
    <row r="45" spans="1:28" s="134" customFormat="1" ht="15" customHeight="1" x14ac:dyDescent="0.15">
      <c r="G45" s="74"/>
      <c r="H45" s="75"/>
      <c r="I45" s="135" t="s">
        <v>100</v>
      </c>
      <c r="J45" s="136"/>
      <c r="K45" s="136"/>
      <c r="L45" s="136"/>
      <c r="M45" s="136"/>
      <c r="N45" s="136"/>
      <c r="O45" s="136"/>
      <c r="P45" s="136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4"/>
    </row>
    <row r="46" spans="1:28" s="134" customFormat="1" ht="15" customHeight="1" x14ac:dyDescent="0.15">
      <c r="G46" s="74"/>
      <c r="H46" s="75"/>
      <c r="I46" s="137" t="s">
        <v>101</v>
      </c>
      <c r="J46" s="138"/>
      <c r="K46" s="138"/>
      <c r="L46" s="138"/>
      <c r="M46" s="138"/>
      <c r="N46" s="138"/>
      <c r="O46" s="138"/>
      <c r="P46" s="138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4"/>
    </row>
    <row r="47" spans="1:28" s="134" customFormat="1" ht="15" customHeight="1" x14ac:dyDescent="0.15">
      <c r="G47" s="74"/>
      <c r="H47" s="139"/>
      <c r="I47" s="140" t="s">
        <v>102</v>
      </c>
      <c r="J47" s="138"/>
      <c r="K47" s="138"/>
      <c r="L47" s="138"/>
      <c r="M47" s="138"/>
      <c r="N47" s="138"/>
      <c r="O47" s="138"/>
      <c r="P47" s="138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4"/>
    </row>
    <row r="48" spans="1:28" ht="15" customHeight="1" x14ac:dyDescent="0.15">
      <c r="I48" s="137" t="s">
        <v>103</v>
      </c>
    </row>
  </sheetData>
  <sheetProtection algorithmName="SHA-512" hashValue="Cd+ZksIfeLcMGxb1yEY5fe7G9sg84YjWlziP/KAEz94+1dmZHVaSRrRSwxIQ0zV1O6C3Gu+Z/jgSLBk5oYgnew==" saltValue="1S+MpL6jrswVaH3xOMJfhw==" spinCount="100000" sheet="1" objects="1" scenarios="1" formatColumns="0" formatRows="0" autoFilter="0"/>
  <mergeCells count="24">
    <mergeCell ref="Q9:R10"/>
    <mergeCell ref="S9:V9"/>
    <mergeCell ref="W9:X10"/>
    <mergeCell ref="B20:B33"/>
    <mergeCell ref="H24:I24"/>
    <mergeCell ref="H27:I27"/>
    <mergeCell ref="H30:I30"/>
    <mergeCell ref="H33:I33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  <mergeCell ref="Y9:Z10"/>
    <mergeCell ref="S10:T10"/>
    <mergeCell ref="U10:V10"/>
    <mergeCell ref="L9:L11"/>
    <mergeCell ref="M9:M11"/>
    <mergeCell ref="N9:N11"/>
  </mergeCells>
  <dataValidations count="5">
    <dataValidation allowBlank="1" showInputMessage="1" prompt="по двойному клику" sqref="G23"/>
    <dataValidation type="decimal" allowBlank="1" showErrorMessage="1" errorTitle="Ошибка" error="Допускается ввод только неотрицательных чисел!" sqref="S23:Z23 O23:P2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дата в формате Месяц, гггг" sqref="J23:K23">
      <formula1>900</formula1>
    </dataValidation>
    <dataValidation allowBlank="1" showInputMessage="1" showErrorMessage="1" prompt="по двойному клику" sqref="H30:I30 H33:I33 H24:I24 H27:I27"/>
    <dataValidation type="textLength" operator="lessThanOrEqual" allowBlank="1" showInputMessage="1" showErrorMessage="1" errorTitle="Ошибка" error="Допускается ввод не более 900 символов!" sqref="AA36:AA40 AA14:AA18 AA21:AA33 I23 L23:N23">
      <formula1>900</formula1>
    </dataValidation>
  </dataValidations>
  <hyperlinks>
    <hyperlink ref="I44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Титульный</vt:lpstr>
      <vt:lpstr>Справочники</vt:lpstr>
      <vt:lpstr>Свод</vt:lpstr>
      <vt:lpstr>CO1</vt:lpstr>
      <vt:lpstr>_prd2</vt:lpstr>
      <vt:lpstr>CheckBC_List01</vt:lpstr>
      <vt:lpstr>date</vt:lpstr>
      <vt:lpstr>dt_03</vt:lpstr>
      <vt:lpstr>end_01_1</vt:lpstr>
      <vt:lpstr>end_01_2</vt:lpstr>
      <vt:lpstr>end_02</vt:lpstr>
      <vt:lpstr>end_03_1</vt:lpstr>
      <vt:lpstr>end_03_2</vt:lpstr>
      <vt:lpstr>ht_03</vt:lpstr>
      <vt:lpstr>it_03</vt:lpstr>
      <vt:lpstr>pIns_ws_01_1</vt:lpstr>
      <vt:lpstr>pIns_ws_01_2</vt:lpstr>
      <vt:lpstr>pIns_ws_01_3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2022-01-13T08:11:46Z</dcterms:created>
  <dcterms:modified xsi:type="dcterms:W3CDTF">2022-01-13T08:14:48Z</dcterms:modified>
</cp:coreProperties>
</file>