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8340" activeTab="2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'CO1'!$J$14:$AA$43</definedName>
    <definedName name="end_02">Свод!$Q$23</definedName>
    <definedName name="end_03_1">'CO1'!$AA$35</definedName>
    <definedName name="end_03_2">'CO1'!$AA$43</definedName>
    <definedName name="ht_03">'CO1'!$H$8:$AA$11</definedName>
    <definedName name="it_03">'CO1'!$H$14:$I$43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'CO1'!$I$46:$I$49</definedName>
    <definedName name="Quarter2">[1]TEHSHEET!$H$2:$H$6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3" l="1"/>
  <c r="Y41" i="3"/>
  <c r="X41" i="3"/>
  <c r="W41" i="3"/>
  <c r="V41" i="3"/>
  <c r="U41" i="3"/>
  <c r="T41" i="3"/>
  <c r="S41" i="3"/>
  <c r="R41" i="3"/>
  <c r="Q41" i="3"/>
  <c r="P41" i="3"/>
  <c r="O41" i="3"/>
  <c r="Z40" i="3"/>
  <c r="Y40" i="3"/>
  <c r="X40" i="3"/>
  <c r="W40" i="3"/>
  <c r="V40" i="3"/>
  <c r="U40" i="3"/>
  <c r="T40" i="3"/>
  <c r="S40" i="3"/>
  <c r="R40" i="3"/>
  <c r="Q40" i="3"/>
  <c r="P40" i="3"/>
  <c r="O40" i="3"/>
  <c r="Z39" i="3"/>
  <c r="Y39" i="3"/>
  <c r="X39" i="3"/>
  <c r="W39" i="3"/>
  <c r="V39" i="3"/>
  <c r="U39" i="3"/>
  <c r="T39" i="3"/>
  <c r="S39" i="3"/>
  <c r="R39" i="3"/>
  <c r="Q39" i="3"/>
  <c r="P39" i="3"/>
  <c r="O39" i="3"/>
  <c r="Z38" i="3"/>
  <c r="Y38" i="3"/>
  <c r="X38" i="3"/>
  <c r="W38" i="3"/>
  <c r="V38" i="3"/>
  <c r="U38" i="3"/>
  <c r="T38" i="3"/>
  <c r="S38" i="3"/>
  <c r="R38" i="3"/>
  <c r="Q38" i="3"/>
  <c r="P38" i="3"/>
  <c r="O38" i="3"/>
  <c r="O37" i="3" s="1"/>
  <c r="Z37" i="3"/>
  <c r="Y37" i="3"/>
  <c r="X37" i="3"/>
  <c r="W37" i="3"/>
  <c r="V37" i="3"/>
  <c r="U37" i="3"/>
  <c r="T37" i="3"/>
  <c r="S37" i="3"/>
  <c r="R37" i="3"/>
  <c r="Q37" i="3"/>
  <c r="P37" i="3"/>
  <c r="H36" i="3"/>
  <c r="Z32" i="3"/>
  <c r="Y32" i="3"/>
  <c r="X32" i="3"/>
  <c r="X18" i="3" s="1"/>
  <c r="W32" i="3"/>
  <c r="V32" i="3"/>
  <c r="U32" i="3"/>
  <c r="T32" i="3"/>
  <c r="T18" i="3" s="1"/>
  <c r="S32" i="3"/>
  <c r="R32" i="3"/>
  <c r="Q32" i="3"/>
  <c r="P32" i="3"/>
  <c r="P18" i="3" s="1"/>
  <c r="O32" i="3"/>
  <c r="Z29" i="3"/>
  <c r="Y29" i="3"/>
  <c r="X29" i="3"/>
  <c r="X17" i="3" s="1"/>
  <c r="W29" i="3"/>
  <c r="V29" i="3"/>
  <c r="U29" i="3"/>
  <c r="T29" i="3"/>
  <c r="T17" i="3" s="1"/>
  <c r="S29" i="3"/>
  <c r="R29" i="3"/>
  <c r="Q29" i="3"/>
  <c r="P29" i="3"/>
  <c r="P17" i="3" s="1"/>
  <c r="O29" i="3"/>
  <c r="R27" i="3"/>
  <c r="Q27" i="3"/>
  <c r="R26" i="3"/>
  <c r="R24" i="3" s="1"/>
  <c r="R16" i="3" s="1"/>
  <c r="Q26" i="3"/>
  <c r="Z24" i="3"/>
  <c r="Y24" i="3"/>
  <c r="X24" i="3"/>
  <c r="X16" i="3" s="1"/>
  <c r="W24" i="3"/>
  <c r="V24" i="3"/>
  <c r="U24" i="3"/>
  <c r="T24" i="3"/>
  <c r="T16" i="3" s="1"/>
  <c r="S24" i="3"/>
  <c r="Q24" i="3"/>
  <c r="P24" i="3"/>
  <c r="P16" i="3" s="1"/>
  <c r="O24" i="3"/>
  <c r="Z21" i="3"/>
  <c r="Y21" i="3"/>
  <c r="X21" i="3"/>
  <c r="X15" i="3" s="1"/>
  <c r="W21" i="3"/>
  <c r="V21" i="3"/>
  <c r="U21" i="3"/>
  <c r="T21" i="3"/>
  <c r="T15" i="3" s="1"/>
  <c r="S21" i="3"/>
  <c r="R21" i="3"/>
  <c r="Q21" i="3"/>
  <c r="P21" i="3"/>
  <c r="P15" i="3" s="1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R17" i="3"/>
  <c r="Q17" i="3"/>
  <c r="O17" i="3"/>
  <c r="Z16" i="3"/>
  <c r="Y16" i="3"/>
  <c r="W16" i="3"/>
  <c r="V16" i="3"/>
  <c r="U16" i="3"/>
  <c r="S16" i="3"/>
  <c r="Q16" i="3"/>
  <c r="O16" i="3"/>
  <c r="Z15" i="3"/>
  <c r="Y15" i="3"/>
  <c r="W15" i="3"/>
  <c r="V15" i="3"/>
  <c r="U15" i="3"/>
  <c r="S15" i="3"/>
  <c r="R15" i="3"/>
  <c r="Q15" i="3"/>
  <c r="Q14" i="3" s="1"/>
  <c r="O15" i="3"/>
  <c r="Z14" i="3"/>
  <c r="Y14" i="3"/>
  <c r="W14" i="3"/>
  <c r="V14" i="3"/>
  <c r="U14" i="3"/>
  <c r="S14" i="3"/>
  <c r="O14" i="3"/>
  <c r="H13" i="3"/>
  <c r="H6" i="3"/>
  <c r="Q23" i="2"/>
  <c r="P23" i="2"/>
  <c r="O23" i="2"/>
  <c r="N23" i="2"/>
  <c r="M23" i="2"/>
  <c r="L23" i="2"/>
  <c r="K23" i="2"/>
  <c r="J23" i="2"/>
  <c r="Q22" i="2"/>
  <c r="P22" i="2"/>
  <c r="O22" i="2"/>
  <c r="N22" i="2"/>
  <c r="M22" i="2"/>
  <c r="L22" i="2"/>
  <c r="K22" i="2"/>
  <c r="J22" i="2"/>
  <c r="P21" i="2"/>
  <c r="N21" i="2"/>
  <c r="L21" i="2"/>
  <c r="J21" i="2"/>
  <c r="J19" i="2" s="1"/>
  <c r="P20" i="2"/>
  <c r="N20" i="2"/>
  <c r="L20" i="2"/>
  <c r="J20" i="2"/>
  <c r="P19" i="2"/>
  <c r="N19" i="2"/>
  <c r="L19" i="2"/>
  <c r="P18" i="2"/>
  <c r="N18" i="2"/>
  <c r="L18" i="2"/>
  <c r="J18" i="2"/>
  <c r="P17" i="2"/>
  <c r="N17" i="2"/>
  <c r="L17" i="2"/>
  <c r="J17" i="2"/>
  <c r="Q16" i="2"/>
  <c r="O16" i="2"/>
  <c r="N16" i="2"/>
  <c r="M16" i="2"/>
  <c r="M14" i="2" s="1"/>
  <c r="M13" i="2" s="1"/>
  <c r="K16" i="2"/>
  <c r="J16" i="2" s="1"/>
  <c r="J14" i="2" s="1"/>
  <c r="J13" i="2" s="1"/>
  <c r="Q15" i="2"/>
  <c r="Q14" i="2" s="1"/>
  <c r="Q13" i="2" s="1"/>
  <c r="O15" i="2"/>
  <c r="N15" i="2" s="1"/>
  <c r="N14" i="2" s="1"/>
  <c r="N13" i="2" s="1"/>
  <c r="M15" i="2"/>
  <c r="K15" i="2"/>
  <c r="J15" i="2"/>
  <c r="P14" i="2"/>
  <c r="L14" i="2"/>
  <c r="K14" i="2"/>
  <c r="P13" i="2"/>
  <c r="L13" i="2"/>
  <c r="K13" i="2"/>
  <c r="H8" i="2"/>
  <c r="K8" i="1"/>
  <c r="P14" i="3" l="1"/>
  <c r="T14" i="3"/>
  <c r="X14" i="3"/>
  <c r="R14" i="3"/>
  <c r="O14" i="2"/>
  <c r="O13" i="2" s="1"/>
</calcChain>
</file>

<file path=xl/sharedStrings.xml><?xml version="1.0" encoding="utf-8"?>
<sst xmlns="http://schemas.openxmlformats.org/spreadsheetml/2006/main" count="161" uniqueCount="91">
  <si>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</si>
  <si>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</si>
  <si>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</si>
  <si>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</si>
  <si>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</si>
  <si>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</si>
  <si>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</si>
  <si>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</si>
  <si>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</si>
  <si>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</si>
  <si>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</si>
  <si>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</si>
  <si>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</si>
  <si>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</si>
  <si>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</si>
  <si>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</si>
  <si>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</si>
  <si>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</si>
  <si>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</si>
  <si>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</si>
  <si>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</si>
  <si>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</si>
  <si>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</si>
  <si>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</si>
  <si>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</si>
  <si>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</si>
  <si>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</si>
  <si>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</si>
  <si>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</si>
  <si>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</si>
  <si>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</si>
  <si>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</si>
  <si>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</si>
  <si>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</si>
  <si>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</si>
  <si>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</si>
  <si>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</si>
  <si>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</si>
  <si>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</si>
  <si>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</si>
  <si>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</si>
  <si>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</si>
  <si>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</si>
  <si>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</si>
  <si>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</si>
  <si>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</si>
  <si>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</si>
  <si>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</si>
  <si>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</si>
  <si>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</si>
  <si>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</si>
  <si>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</si>
  <si>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</si>
  <si>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</si>
  <si>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</si>
  <si>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</si>
  <si>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</si>
  <si>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</si>
  <si>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</si>
  <si>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</si>
  <si>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</si>
  <si>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</si>
  <si>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</si>
  <si>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</si>
  <si>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</si>
  <si>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</si>
  <si>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</si>
  <si>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</si>
  <si>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</si>
  <si>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</si>
  <si>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</si>
  <si>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</si>
  <si>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О</t>
  </si>
  <si>
    <t>замена провода ВЛ-10 кВ 3А25 от оп.№14 до ТП-10/0,4 кВ на провод СИП 1х50  по ул. Центральная в п. Красный Хутор (L=0,92 км.)</t>
  </si>
  <si>
    <t>Февраль 2020</t>
  </si>
  <si>
    <t>0.92</t>
  </si>
  <si>
    <t>замена провода ВЛ-0,4 кВ 4А35 от ТП-665 на провод СИП 4х50 по ул. Есенина, Сахарова, Пушкина в п. Шушенское (L=2,1 км.)</t>
  </si>
  <si>
    <t>2.1</t>
  </si>
  <si>
    <t>r_1_3</t>
  </si>
  <si>
    <t>1.3.0</t>
  </si>
  <si>
    <t>r_1_4</t>
  </si>
  <si>
    <t>1.4.0</t>
  </si>
  <si>
    <t>2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</si>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</sst>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1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9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9" applyNumberFormat="1" applyFont="1" applyFill="1" applyBorder="1" applyAlignment="1" applyProtection="1">
      <alignment horizontal="right" vertical="center" wrapText="1"/>
      <protection locked="0"/>
    </xf>
    <xf numFmtId="2" fontId="6" fillId="0" borderId="11" xfId="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49" fontId="6" fillId="0" borderId="0" xfId="0" applyFont="1" applyAlignment="1" applyProtection="1">
      <alignment vertical="top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1" builtinId="8"/>
    <cellStyle name="ЗаголовокСтолбца" xfId="8"/>
    <cellStyle name="Обычный" xfId="0" builtinId="0"/>
    <cellStyle name="Обычный 14" xfId="10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0%20&#1087;&#1088;&#1072;&#1074;&#1080;&#1083;&#1100;&#1085;&#1086;&#1077;\&#1050;&#1088;&#1072;&#1089;&#1085;&#1086;&#1103;&#1088;&#1089;&#1082;&#1080;&#1081;%20&#1082;&#1088;&#1072;&#1081;.NET.INV.(I%20&#1082;&#1074;&#1072;&#1088;&#1090;&#1072;&#1083;)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>
        <row r="3">
          <cell r="B3" t="str">
            <v>Версия 1.2.1</v>
          </cell>
        </row>
      </sheetData>
      <sheetData sheetId="3" refreshError="1"/>
      <sheetData sheetId="4">
        <row r="11">
          <cell r="J11" t="str">
            <v>Красноярский край</v>
          </cell>
        </row>
        <row r="13">
          <cell r="J13">
            <v>2020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 refreshError="1"/>
      <sheetData sheetId="7"/>
      <sheetData sheetId="8">
        <row r="14">
          <cell r="S14">
            <v>900</v>
          </cell>
          <cell r="T14">
            <v>900</v>
          </cell>
          <cell r="U14">
            <v>1086</v>
          </cell>
          <cell r="V14">
            <v>1166.97704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 refreshError="1"/>
      <sheetData sheetId="11" refreshError="1"/>
      <sheetData sheetId="12" refreshError="1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O26" sqref="O26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2020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43927.604212962964</v>
      </c>
      <c r="K19" s="38"/>
    </row>
  </sheetData>
  <sheetProtection algorithmName="SHA-512" hashValue="S0I5rvCtjayduUNSJUtmjDxgkuXJ4A8FfgBrPyWw5jVRpQKAIvhrptFerr4HasGWANGrkU/rubXLm4mryFXnCg==" saltValue="T1Gg5AczcW6AXimq/NHRwg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2020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1986</v>
      </c>
      <c r="K13" s="66">
        <f t="shared" si="0"/>
        <v>1986</v>
      </c>
      <c r="L13" s="66">
        <f t="shared" si="0"/>
        <v>0</v>
      </c>
      <c r="M13" s="66">
        <f t="shared" si="0"/>
        <v>0</v>
      </c>
      <c r="N13" s="66">
        <f t="shared" si="0"/>
        <v>2066.9770399999998</v>
      </c>
      <c r="O13" s="66">
        <f t="shared" si="0"/>
        <v>2066.9770399999998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1986</v>
      </c>
      <c r="K14" s="69">
        <f>K15+K16</f>
        <v>1986</v>
      </c>
      <c r="L14" s="69">
        <f>L17+L18</f>
        <v>0</v>
      </c>
      <c r="M14" s="69">
        <f>M15+M16</f>
        <v>0</v>
      </c>
      <c r="N14" s="69">
        <f>N15+N16+N17+N18</f>
        <v>2066.9770399999998</v>
      </c>
      <c r="O14" s="69">
        <f>O15+O16</f>
        <v>2066.9770399999998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900</v>
      </c>
      <c r="K15" s="71">
        <f>[1]CO1!S14</f>
        <v>900</v>
      </c>
      <c r="L15" s="72" t="s">
        <v>28</v>
      </c>
      <c r="M15" s="71">
        <f>[1]CO1!S37</f>
        <v>0</v>
      </c>
      <c r="N15" s="69">
        <f>O15+Q15</f>
        <v>900</v>
      </c>
      <c r="O15" s="71">
        <f>[1]CO1!T14</f>
        <v>900</v>
      </c>
      <c r="P15" s="72" t="s">
        <v>28</v>
      </c>
      <c r="Q15" s="71">
        <f>[1]CO1!T37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1086</v>
      </c>
      <c r="K16" s="71">
        <f>[1]CO1!U14</f>
        <v>1086</v>
      </c>
      <c r="L16" s="72" t="s">
        <v>28</v>
      </c>
      <c r="M16" s="71">
        <f>[1]CO1!U37</f>
        <v>0</v>
      </c>
      <c r="N16" s="69">
        <f>O16+Q16</f>
        <v>1166.97704</v>
      </c>
      <c r="O16" s="71">
        <f>[1]CO1!V14</f>
        <v>1166.97704</v>
      </c>
      <c r="P16" s="72" t="s">
        <v>28</v>
      </c>
      <c r="Q16" s="71">
        <f>[1]CO1!V37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[1]CO1!W37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[1]CO1!X37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[1]CO1!Y37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[1]CO1!Z37</f>
        <v>0</v>
      </c>
    </row>
  </sheetData>
  <sheetProtection algorithmName="SHA-512" hashValue="0HScGWjb+mguwTAi5US0haKJeHw/lSpVDUPqErweVx/VOzallV+jypd0V13SJbwwyttJ1ip6WfDaz6lRz4MQpA==" saltValue="B/gGNB9mSL1W1BjIj90qTw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49"/>
  <sheetViews>
    <sheetView showGridLines="0" tabSelected="1" topLeftCell="A6" zoomScaleNormal="100" workbookViewId="0">
      <pane xSplit="9" ySplit="7" topLeftCell="J13" activePane="bottomRight" state="frozen"/>
      <selection activeCell="G6" sqref="G6"/>
      <selection pane="topRight" activeCell="J6" sqref="J6"/>
      <selection pane="bottomLeft" activeCell="G13" sqref="G13"/>
      <selection pane="bottomRight" activeCell="V29" sqref="V29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2020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1986</v>
      </c>
      <c r="P14" s="104">
        <f t="shared" si="0"/>
        <v>2066.9770399999998</v>
      </c>
      <c r="Q14" s="104">
        <f t="shared" si="0"/>
        <v>1986</v>
      </c>
      <c r="R14" s="104">
        <f t="shared" si="0"/>
        <v>2066.9770400000002</v>
      </c>
      <c r="S14" s="104">
        <f t="shared" si="0"/>
        <v>900</v>
      </c>
      <c r="T14" s="104">
        <f t="shared" si="0"/>
        <v>900</v>
      </c>
      <c r="U14" s="104">
        <f t="shared" si="0"/>
        <v>1086</v>
      </c>
      <c r="V14" s="104">
        <f t="shared" si="0"/>
        <v>1166.97704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SUMIF($AB19:$AB35,"=r_1_1",O19:O35)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SUMIF($AB19:$AB35,"=r_1_2",O19:O35)</f>
        <v>1986</v>
      </c>
      <c r="P16" s="110">
        <f t="shared" si="2"/>
        <v>2066.9770399999998</v>
      </c>
      <c r="Q16" s="110">
        <f t="shared" si="2"/>
        <v>1986</v>
      </c>
      <c r="R16" s="110">
        <f t="shared" si="2"/>
        <v>2066.9770400000002</v>
      </c>
      <c r="S16" s="110">
        <f t="shared" si="2"/>
        <v>900</v>
      </c>
      <c r="T16" s="110">
        <f t="shared" si="2"/>
        <v>900</v>
      </c>
      <c r="U16" s="110">
        <f t="shared" si="2"/>
        <v>1086</v>
      </c>
      <c r="V16" s="110">
        <f t="shared" si="2"/>
        <v>1166.97704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SUMIF($AB19:$AB35,"=r_1_3",O19:O35)</f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0">
        <f t="shared" si="3"/>
        <v>0</v>
      </c>
      <c r="U17" s="110">
        <f t="shared" si="3"/>
        <v>0</v>
      </c>
      <c r="V17" s="110">
        <f t="shared" si="3"/>
        <v>0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SUMIF($AB19:$AB35,"=r_1_4",O19:O35)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SUM(O25:O28)</f>
        <v>1986</v>
      </c>
      <c r="P24" s="110">
        <f t="shared" si="6"/>
        <v>2066.9770399999998</v>
      </c>
      <c r="Q24" s="110">
        <f t="shared" si="6"/>
        <v>1986</v>
      </c>
      <c r="R24" s="110">
        <f t="shared" si="6"/>
        <v>2066.9770400000002</v>
      </c>
      <c r="S24" s="110">
        <f t="shared" si="6"/>
        <v>900</v>
      </c>
      <c r="T24" s="110">
        <f t="shared" si="6"/>
        <v>900</v>
      </c>
      <c r="U24" s="110">
        <f t="shared" si="6"/>
        <v>1086</v>
      </c>
      <c r="V24" s="110">
        <f t="shared" si="6"/>
        <v>1166.97704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45" x14ac:dyDescent="0.15">
      <c r="B26" s="118"/>
      <c r="F26" s="80"/>
      <c r="G26" s="139" t="s">
        <v>72</v>
      </c>
      <c r="H26" s="107" t="s">
        <v>37</v>
      </c>
      <c r="I26" s="140" t="s">
        <v>73</v>
      </c>
      <c r="J26" s="141" t="s">
        <v>74</v>
      </c>
      <c r="K26" s="141" t="s">
        <v>74</v>
      </c>
      <c r="L26" s="142"/>
      <c r="M26" s="143"/>
      <c r="N26" s="143" t="s">
        <v>75</v>
      </c>
      <c r="O26" s="144">
        <v>666</v>
      </c>
      <c r="P26" s="144">
        <v>679.84607000000005</v>
      </c>
      <c r="Q26" s="110">
        <f>S26+U26+W26+Y26</f>
        <v>666</v>
      </c>
      <c r="R26" s="110">
        <f>T26+V26+X26+Z26</f>
        <v>679.84607000000005</v>
      </c>
      <c r="S26" s="144">
        <v>300</v>
      </c>
      <c r="T26" s="144">
        <v>300</v>
      </c>
      <c r="U26" s="144">
        <v>366</v>
      </c>
      <c r="V26" s="144">
        <v>379.84607</v>
      </c>
      <c r="W26" s="144"/>
      <c r="X26" s="144"/>
      <c r="Y26" s="144"/>
      <c r="Z26" s="144"/>
      <c r="AA26" s="111"/>
      <c r="AB26" s="145"/>
    </row>
    <row r="27" spans="1:28" ht="45" x14ac:dyDescent="0.15">
      <c r="B27" s="118"/>
      <c r="F27" s="80"/>
      <c r="G27" s="139" t="s">
        <v>72</v>
      </c>
      <c r="H27" s="107" t="s">
        <v>39</v>
      </c>
      <c r="I27" s="140" t="s">
        <v>76</v>
      </c>
      <c r="J27" s="141" t="s">
        <v>74</v>
      </c>
      <c r="K27" s="141" t="s">
        <v>74</v>
      </c>
      <c r="L27" s="142"/>
      <c r="M27" s="143"/>
      <c r="N27" s="143" t="s">
        <v>77</v>
      </c>
      <c r="O27" s="144">
        <v>1320</v>
      </c>
      <c r="P27" s="144">
        <v>1387.1309699999999</v>
      </c>
      <c r="Q27" s="110">
        <f>S27+U27+W27+Y27</f>
        <v>1320</v>
      </c>
      <c r="R27" s="110">
        <f>T27+V27+X27+Z27</f>
        <v>1387.1309700000002</v>
      </c>
      <c r="S27" s="144">
        <v>600</v>
      </c>
      <c r="T27" s="144">
        <v>600</v>
      </c>
      <c r="U27" s="144">
        <v>720</v>
      </c>
      <c r="V27" s="144">
        <v>787.13097000000005</v>
      </c>
      <c r="W27" s="144"/>
      <c r="X27" s="144"/>
      <c r="Y27" s="144"/>
      <c r="Z27" s="144"/>
      <c r="AA27" s="111"/>
      <c r="AB27" s="145"/>
    </row>
    <row r="28" spans="1:28" ht="15" customHeight="1" x14ac:dyDescent="0.15">
      <c r="A28" s="117"/>
      <c r="B28" s="118"/>
      <c r="E28" s="128"/>
      <c r="G28" s="60"/>
      <c r="H28" s="130" t="s">
        <v>69</v>
      </c>
      <c r="I28" s="131"/>
      <c r="J28" s="132"/>
      <c r="K28" s="132"/>
      <c r="L28" s="114"/>
      <c r="M28" s="114"/>
      <c r="N28" s="114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33"/>
      <c r="AB28" s="106"/>
    </row>
    <row r="29" spans="1:28" ht="15" customHeight="1" x14ac:dyDescent="0.15">
      <c r="A29" s="117"/>
      <c r="B29" s="118"/>
      <c r="G29" s="60"/>
      <c r="H29" s="107" t="s">
        <v>41</v>
      </c>
      <c r="I29" s="108" t="s">
        <v>65</v>
      </c>
      <c r="J29" s="109"/>
      <c r="K29" s="109"/>
      <c r="L29" s="109"/>
      <c r="M29" s="109"/>
      <c r="N29" s="109"/>
      <c r="O29" s="110">
        <f t="shared" ref="O29:Z29" si="7">SUM(O30:O31)</f>
        <v>0</v>
      </c>
      <c r="P29" s="110">
        <f t="shared" si="7"/>
        <v>0</v>
      </c>
      <c r="Q29" s="110">
        <f t="shared" si="7"/>
        <v>0</v>
      </c>
      <c r="R29" s="110">
        <f t="shared" si="7"/>
        <v>0</v>
      </c>
      <c r="S29" s="110">
        <f t="shared" si="7"/>
        <v>0</v>
      </c>
      <c r="T29" s="110">
        <f t="shared" si="7"/>
        <v>0</v>
      </c>
      <c r="U29" s="110">
        <f t="shared" si="7"/>
        <v>0</v>
      </c>
      <c r="V29" s="110">
        <f t="shared" si="7"/>
        <v>0</v>
      </c>
      <c r="W29" s="110">
        <f t="shared" si="7"/>
        <v>0</v>
      </c>
      <c r="X29" s="110">
        <f t="shared" si="7"/>
        <v>0</v>
      </c>
      <c r="Y29" s="110">
        <f t="shared" si="7"/>
        <v>0</v>
      </c>
      <c r="Z29" s="110">
        <f t="shared" si="7"/>
        <v>0</v>
      </c>
      <c r="AA29" s="126"/>
      <c r="AB29" s="127" t="s">
        <v>78</v>
      </c>
    </row>
    <row r="30" spans="1:28" ht="15" hidden="1" customHeight="1" x14ac:dyDescent="0.15">
      <c r="A30" s="117"/>
      <c r="B30" s="118"/>
      <c r="E30" s="128"/>
      <c r="G30" s="60"/>
      <c r="H30" s="134" t="s">
        <v>79</v>
      </c>
      <c r="I30" s="135"/>
      <c r="J30" s="136"/>
      <c r="K30" s="136"/>
      <c r="L30" s="136"/>
      <c r="M30" s="136"/>
      <c r="N30" s="136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06"/>
    </row>
    <row r="31" spans="1:28" ht="15" customHeight="1" x14ac:dyDescent="0.15">
      <c r="A31" s="117"/>
      <c r="B31" s="118"/>
      <c r="E31" s="128"/>
      <c r="G31" s="60"/>
      <c r="H31" s="130" t="s">
        <v>69</v>
      </c>
      <c r="I31" s="131"/>
      <c r="J31" s="132"/>
      <c r="K31" s="132"/>
      <c r="L31" s="114"/>
      <c r="M31" s="114"/>
      <c r="N31" s="114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33"/>
      <c r="AB31" s="106"/>
    </row>
    <row r="32" spans="1:28" ht="15" customHeight="1" x14ac:dyDescent="0.15">
      <c r="A32" s="117"/>
      <c r="B32" s="118"/>
      <c r="G32" s="60"/>
      <c r="H32" s="107" t="s">
        <v>43</v>
      </c>
      <c r="I32" s="108" t="s">
        <v>66</v>
      </c>
      <c r="J32" s="109"/>
      <c r="K32" s="109"/>
      <c r="L32" s="109"/>
      <c r="M32" s="109"/>
      <c r="N32" s="109"/>
      <c r="O32" s="110">
        <f t="shared" ref="O32:Z32" si="8">SUM(O33:O34)</f>
        <v>0</v>
      </c>
      <c r="P32" s="110">
        <f t="shared" si="8"/>
        <v>0</v>
      </c>
      <c r="Q32" s="110">
        <f t="shared" si="8"/>
        <v>0</v>
      </c>
      <c r="R32" s="110">
        <f t="shared" si="8"/>
        <v>0</v>
      </c>
      <c r="S32" s="110">
        <f t="shared" si="8"/>
        <v>0</v>
      </c>
      <c r="T32" s="110">
        <f t="shared" si="8"/>
        <v>0</v>
      </c>
      <c r="U32" s="110">
        <f t="shared" si="8"/>
        <v>0</v>
      </c>
      <c r="V32" s="110">
        <f t="shared" si="8"/>
        <v>0</v>
      </c>
      <c r="W32" s="110">
        <f t="shared" si="8"/>
        <v>0</v>
      </c>
      <c r="X32" s="110">
        <f t="shared" si="8"/>
        <v>0</v>
      </c>
      <c r="Y32" s="110">
        <f t="shared" si="8"/>
        <v>0</v>
      </c>
      <c r="Z32" s="110">
        <f t="shared" si="8"/>
        <v>0</v>
      </c>
      <c r="AA32" s="126"/>
      <c r="AB32" s="127" t="s">
        <v>80</v>
      </c>
    </row>
    <row r="33" spans="1:28" ht="15" hidden="1" customHeight="1" x14ac:dyDescent="0.15">
      <c r="A33" s="117"/>
      <c r="B33" s="118"/>
      <c r="E33" s="128"/>
      <c r="G33" s="60"/>
      <c r="H33" s="134" t="s">
        <v>81</v>
      </c>
      <c r="I33" s="135"/>
      <c r="J33" s="136"/>
      <c r="K33" s="136"/>
      <c r="L33" s="136"/>
      <c r="M33" s="136"/>
      <c r="N33" s="136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06"/>
    </row>
    <row r="34" spans="1:28" ht="15" customHeight="1" x14ac:dyDescent="0.15">
      <c r="A34" s="117"/>
      <c r="B34" s="118"/>
      <c r="E34" s="128"/>
      <c r="G34" s="60"/>
      <c r="H34" s="130" t="s">
        <v>69</v>
      </c>
      <c r="I34" s="131"/>
      <c r="J34" s="146"/>
      <c r="K34" s="146"/>
      <c r="L34" s="147"/>
      <c r="M34" s="147"/>
      <c r="N34" s="14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9"/>
      <c r="AB34" s="106"/>
    </row>
    <row r="35" spans="1:28" ht="15" hidden="1" customHeight="1" x14ac:dyDescent="0.15">
      <c r="G35" s="60"/>
      <c r="H35" s="150" t="s">
        <v>69</v>
      </c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2"/>
      <c r="AB35" s="60"/>
    </row>
    <row r="36" spans="1:28" s="96" customFormat="1" ht="15" customHeight="1" x14ac:dyDescent="0.15">
      <c r="G36" s="92"/>
      <c r="H36" s="97" t="str">
        <f>[1]Справочники!H19</f>
        <v>С. Регулирующихся методом индексации на основе долгосрочных параметров</v>
      </c>
      <c r="I36" s="98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100"/>
      <c r="AB36" s="95"/>
    </row>
    <row r="37" spans="1:28" ht="22.5" x14ac:dyDescent="0.15">
      <c r="G37" s="60"/>
      <c r="H37" s="101" t="s">
        <v>82</v>
      </c>
      <c r="I37" s="102" t="s">
        <v>62</v>
      </c>
      <c r="J37" s="103"/>
      <c r="K37" s="103"/>
      <c r="L37" s="103"/>
      <c r="M37" s="103"/>
      <c r="N37" s="103"/>
      <c r="O37" s="104">
        <f t="shared" ref="O37:Z37" si="9">SUM(O38:O41)</f>
        <v>0</v>
      </c>
      <c r="P37" s="104">
        <f t="shared" si="9"/>
        <v>0</v>
      </c>
      <c r="Q37" s="104">
        <f t="shared" si="9"/>
        <v>0</v>
      </c>
      <c r="R37" s="104">
        <f t="shared" si="9"/>
        <v>0</v>
      </c>
      <c r="S37" s="104">
        <f t="shared" si="9"/>
        <v>0</v>
      </c>
      <c r="T37" s="104">
        <f t="shared" si="9"/>
        <v>0</v>
      </c>
      <c r="U37" s="104">
        <f t="shared" si="9"/>
        <v>0</v>
      </c>
      <c r="V37" s="104">
        <f t="shared" si="9"/>
        <v>0</v>
      </c>
      <c r="W37" s="104">
        <f t="shared" si="9"/>
        <v>0</v>
      </c>
      <c r="X37" s="104">
        <f t="shared" si="9"/>
        <v>0</v>
      </c>
      <c r="Y37" s="104">
        <f t="shared" si="9"/>
        <v>0</v>
      </c>
      <c r="Z37" s="104">
        <f t="shared" si="9"/>
        <v>0</v>
      </c>
      <c r="AA37" s="105"/>
      <c r="AB37" s="106"/>
    </row>
    <row r="38" spans="1:28" ht="15" customHeight="1" x14ac:dyDescent="0.15">
      <c r="G38" s="60"/>
      <c r="H38" s="107" t="s">
        <v>77</v>
      </c>
      <c r="I38" s="108" t="s">
        <v>63</v>
      </c>
      <c r="J38" s="109"/>
      <c r="K38" s="109"/>
      <c r="L38" s="109"/>
      <c r="M38" s="109"/>
      <c r="N38" s="109"/>
      <c r="O38" s="110">
        <f t="shared" ref="O38:Z38" si="10">SUMIF($AB42:$AB43,"=r_1_1",O42:O43)</f>
        <v>0</v>
      </c>
      <c r="P38" s="110">
        <f t="shared" si="10"/>
        <v>0</v>
      </c>
      <c r="Q38" s="110">
        <f t="shared" si="10"/>
        <v>0</v>
      </c>
      <c r="R38" s="110">
        <f t="shared" si="10"/>
        <v>0</v>
      </c>
      <c r="S38" s="110">
        <f t="shared" si="10"/>
        <v>0</v>
      </c>
      <c r="T38" s="110">
        <f t="shared" si="10"/>
        <v>0</v>
      </c>
      <c r="U38" s="110">
        <f t="shared" si="10"/>
        <v>0</v>
      </c>
      <c r="V38" s="110">
        <f t="shared" si="10"/>
        <v>0</v>
      </c>
      <c r="W38" s="110">
        <f t="shared" si="10"/>
        <v>0</v>
      </c>
      <c r="X38" s="110">
        <f t="shared" si="10"/>
        <v>0</v>
      </c>
      <c r="Y38" s="110">
        <f t="shared" si="10"/>
        <v>0</v>
      </c>
      <c r="Z38" s="110">
        <f t="shared" si="10"/>
        <v>0</v>
      </c>
      <c r="AA38" s="111"/>
      <c r="AB38" s="106"/>
    </row>
    <row r="39" spans="1:28" ht="15" customHeight="1" x14ac:dyDescent="0.15">
      <c r="G39" s="60"/>
      <c r="H39" s="107" t="s">
        <v>83</v>
      </c>
      <c r="I39" s="108" t="s">
        <v>64</v>
      </c>
      <c r="J39" s="109"/>
      <c r="K39" s="109"/>
      <c r="L39" s="109"/>
      <c r="M39" s="109"/>
      <c r="N39" s="109"/>
      <c r="O39" s="110">
        <f t="shared" ref="O39:Z39" si="11">SUMIF($AB42:$AB43,"=r_1_2",O42:O43)</f>
        <v>0</v>
      </c>
      <c r="P39" s="110">
        <f t="shared" si="11"/>
        <v>0</v>
      </c>
      <c r="Q39" s="110">
        <f t="shared" si="11"/>
        <v>0</v>
      </c>
      <c r="R39" s="110">
        <f t="shared" si="11"/>
        <v>0</v>
      </c>
      <c r="S39" s="110">
        <f t="shared" si="11"/>
        <v>0</v>
      </c>
      <c r="T39" s="110">
        <f t="shared" si="11"/>
        <v>0</v>
      </c>
      <c r="U39" s="110">
        <f t="shared" si="11"/>
        <v>0</v>
      </c>
      <c r="V39" s="110">
        <f t="shared" si="11"/>
        <v>0</v>
      </c>
      <c r="W39" s="110">
        <f t="shared" si="11"/>
        <v>0</v>
      </c>
      <c r="X39" s="110">
        <f t="shared" si="11"/>
        <v>0</v>
      </c>
      <c r="Y39" s="110">
        <f t="shared" si="11"/>
        <v>0</v>
      </c>
      <c r="Z39" s="110">
        <f t="shared" si="11"/>
        <v>0</v>
      </c>
      <c r="AA39" s="111"/>
      <c r="AB39" s="106"/>
    </row>
    <row r="40" spans="1:28" ht="15" customHeight="1" x14ac:dyDescent="0.15">
      <c r="G40" s="60"/>
      <c r="H40" s="107" t="s">
        <v>84</v>
      </c>
      <c r="I40" s="108" t="s">
        <v>65</v>
      </c>
      <c r="J40" s="109"/>
      <c r="K40" s="109"/>
      <c r="L40" s="109"/>
      <c r="M40" s="109"/>
      <c r="N40" s="109"/>
      <c r="O40" s="110">
        <f t="shared" ref="O40:Z40" si="12">SUMIF($AB42:$AB43,"=r_1_3",O42:O43)</f>
        <v>0</v>
      </c>
      <c r="P40" s="110">
        <f t="shared" si="12"/>
        <v>0</v>
      </c>
      <c r="Q40" s="110">
        <f t="shared" si="12"/>
        <v>0</v>
      </c>
      <c r="R40" s="110">
        <f t="shared" si="12"/>
        <v>0</v>
      </c>
      <c r="S40" s="110">
        <f t="shared" si="12"/>
        <v>0</v>
      </c>
      <c r="T40" s="110">
        <f t="shared" si="12"/>
        <v>0</v>
      </c>
      <c r="U40" s="110">
        <f t="shared" si="12"/>
        <v>0</v>
      </c>
      <c r="V40" s="110">
        <f t="shared" si="12"/>
        <v>0</v>
      </c>
      <c r="W40" s="110">
        <f t="shared" si="12"/>
        <v>0</v>
      </c>
      <c r="X40" s="110">
        <f t="shared" si="12"/>
        <v>0</v>
      </c>
      <c r="Y40" s="110">
        <f t="shared" si="12"/>
        <v>0</v>
      </c>
      <c r="Z40" s="110">
        <f t="shared" si="12"/>
        <v>0</v>
      </c>
      <c r="AA40" s="111"/>
      <c r="AB40" s="106"/>
    </row>
    <row r="41" spans="1:28" ht="15" customHeight="1" x14ac:dyDescent="0.15">
      <c r="G41" s="60"/>
      <c r="H41" s="107" t="s">
        <v>85</v>
      </c>
      <c r="I41" s="108" t="s">
        <v>66</v>
      </c>
      <c r="J41" s="109"/>
      <c r="K41" s="109"/>
      <c r="L41" s="109"/>
      <c r="M41" s="109"/>
      <c r="N41" s="109"/>
      <c r="O41" s="110">
        <f t="shared" ref="O41:Z41" si="13">SUMIF($AB42:$AB43,"=r_1_4",O42:O43)</f>
        <v>0</v>
      </c>
      <c r="P41" s="110">
        <f t="shared" si="13"/>
        <v>0</v>
      </c>
      <c r="Q41" s="110">
        <f t="shared" si="13"/>
        <v>0</v>
      </c>
      <c r="R41" s="110">
        <f t="shared" si="13"/>
        <v>0</v>
      </c>
      <c r="S41" s="110">
        <f t="shared" si="13"/>
        <v>0</v>
      </c>
      <c r="T41" s="110">
        <f t="shared" si="13"/>
        <v>0</v>
      </c>
      <c r="U41" s="110">
        <f t="shared" si="13"/>
        <v>0</v>
      </c>
      <c r="V41" s="110">
        <f t="shared" si="13"/>
        <v>0</v>
      </c>
      <c r="W41" s="110">
        <f t="shared" si="13"/>
        <v>0</v>
      </c>
      <c r="X41" s="110">
        <f t="shared" si="13"/>
        <v>0</v>
      </c>
      <c r="Y41" s="110">
        <f t="shared" si="13"/>
        <v>0</v>
      </c>
      <c r="Z41" s="110">
        <f t="shared" si="13"/>
        <v>0</v>
      </c>
      <c r="AA41" s="111"/>
      <c r="AB41" s="106"/>
    </row>
    <row r="42" spans="1:28" ht="16.5" hidden="1" customHeight="1" x14ac:dyDescent="0.15">
      <c r="G42" s="60"/>
      <c r="H42" s="112"/>
      <c r="I42" s="113"/>
      <c r="J42" s="114"/>
      <c r="K42" s="114"/>
      <c r="L42" s="114"/>
      <c r="M42" s="114"/>
      <c r="N42" s="114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6"/>
      <c r="AB42" s="106"/>
    </row>
    <row r="43" spans="1:28" ht="18" hidden="1" customHeight="1" x14ac:dyDescent="0.15">
      <c r="G43" s="60"/>
      <c r="H43" s="150" t="s">
        <v>69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2"/>
      <c r="AB43" s="60"/>
    </row>
    <row r="44" spans="1:28" ht="15" customHeight="1" x14ac:dyDescent="0.15">
      <c r="G44" s="6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60"/>
    </row>
    <row r="45" spans="1:28" ht="15" customHeight="1" x14ac:dyDescent="0.15">
      <c r="G45" s="60"/>
      <c r="H45" s="89"/>
      <c r="I45" s="153" t="s">
        <v>86</v>
      </c>
      <c r="J45" s="89"/>
      <c r="K45" s="89"/>
      <c r="L45" s="89"/>
      <c r="M45" s="89"/>
      <c r="N45" s="89"/>
      <c r="O45" s="89"/>
      <c r="P45" s="89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60"/>
    </row>
    <row r="46" spans="1:28" s="154" customFormat="1" ht="15" customHeight="1" x14ac:dyDescent="0.15">
      <c r="G46" s="85"/>
      <c r="H46" s="89"/>
      <c r="I46" s="155" t="s">
        <v>87</v>
      </c>
      <c r="J46" s="156"/>
      <c r="K46" s="156"/>
      <c r="L46" s="156"/>
      <c r="M46" s="156"/>
      <c r="N46" s="156"/>
      <c r="O46" s="156"/>
      <c r="P46" s="156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5"/>
    </row>
    <row r="47" spans="1:28" s="154" customFormat="1" ht="15" customHeight="1" x14ac:dyDescent="0.15">
      <c r="G47" s="85"/>
      <c r="H47" s="89"/>
      <c r="I47" s="157" t="s">
        <v>88</v>
      </c>
      <c r="J47" s="158"/>
      <c r="K47" s="158"/>
      <c r="L47" s="158"/>
      <c r="M47" s="158"/>
      <c r="N47" s="158"/>
      <c r="O47" s="158"/>
      <c r="P47" s="158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5"/>
    </row>
    <row r="48" spans="1:28" s="154" customFormat="1" ht="15" customHeight="1" x14ac:dyDescent="0.15">
      <c r="G48" s="85"/>
      <c r="H48" s="159"/>
      <c r="I48" s="160" t="s">
        <v>89</v>
      </c>
      <c r="J48" s="158"/>
      <c r="K48" s="158"/>
      <c r="L48" s="158"/>
      <c r="M48" s="158"/>
      <c r="N48" s="158"/>
      <c r="O48" s="158"/>
      <c r="P48" s="15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5"/>
    </row>
    <row r="49" spans="9:9" ht="15" customHeight="1" x14ac:dyDescent="0.15">
      <c r="I49" s="157" t="s">
        <v>90</v>
      </c>
    </row>
  </sheetData>
  <sheetProtection algorithmName="SHA-512" hashValue="S34eIMSbaUPXMZCOKsX0+myizlyTYETbNTBQGKSWnTh8kp+FY+4iEpFGfkseByXaarCH4y48hhQyadIGu4xlFw==" saltValue="rUg5uDONKeV2dcqZ7s0gsw==" spinCount="100000" sheet="1" objects="1" scenarios="1" formatColumns="0" formatRows="0" autoFilter="0"/>
  <mergeCells count="24">
    <mergeCell ref="Y9:Z10"/>
    <mergeCell ref="S10:T10"/>
    <mergeCell ref="U10:V10"/>
    <mergeCell ref="B20:B34"/>
    <mergeCell ref="H23:I23"/>
    <mergeCell ref="H28:I28"/>
    <mergeCell ref="H31:I31"/>
    <mergeCell ref="H34:I34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26:G27"/>
    <dataValidation type="decimal" allowBlank="1" showErrorMessage="1" errorTitle="Ошибка" error="Допускается ввод только неотрицательных чисел!" sqref="O26:P27 S26:Z2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6:K27">
      <formula1>900</formula1>
    </dataValidation>
    <dataValidation allowBlank="1" showInputMessage="1" showErrorMessage="1" prompt="по двойному клику" sqref="H31:I31 H34:I34 H23:I23 H28:I28"/>
    <dataValidation type="textLength" operator="lessThanOrEqual" allowBlank="1" showInputMessage="1" showErrorMessage="1" errorTitle="Ошибка" error="Допускается ввод не более 900 символов!" sqref="AA37:AA41 AA14:AA18 I26:I27 L26:N27 AA21:AA34">
      <formula1>900</formula1>
    </dataValidation>
  </dataValidations>
  <hyperlinks>
    <hyperlink ref="I45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Титульный</vt:lpstr>
      <vt:lpstr>Свод</vt:lpstr>
      <vt:lpstr>CO1</vt:lpstr>
      <vt:lpstr>_prd2</vt:lpstr>
      <vt:lpstr>date</vt:lpstr>
      <vt:lpstr>dt_03</vt:lpstr>
      <vt:lpstr>end_02</vt:lpstr>
      <vt:lpstr>end_03_1</vt:lpstr>
      <vt:lpstr>end_03_2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2021-02-01T08:20:16Z</dcterms:created>
  <dcterms:modified xsi:type="dcterms:W3CDTF">2021-02-01T08:22:20Z</dcterms:modified>
</cp:coreProperties>
</file>