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<sst xmlns="http://schemas.openxmlformats.org/spreadsheetml/2006/main" count="445" uniqueCount="234">
  <si>
    <t>Наименование</t>
  </si>
  <si>
    <t>Количество</t>
  </si>
  <si>
    <t>Ед. изм.</t>
  </si>
  <si>
    <t>Износ, %</t>
  </si>
  <si>
    <t>ПС 110/10 кВ</t>
  </si>
  <si>
    <t>шт.</t>
  </si>
  <si>
    <t>ТП-10/0,4 кВ; РП-10 кВ; РТП-10 кВ</t>
  </si>
  <si>
    <t>ВЛ-110 кВ</t>
  </si>
  <si>
    <t>км</t>
  </si>
  <si>
    <t>ВЛ-10 кВ</t>
  </si>
  <si>
    <t>ВЛ-0,4 кВ</t>
  </si>
  <si>
    <t>КЛ-10 кВ</t>
  </si>
  <si>
    <t>КЛ-0,4 кВ</t>
  </si>
  <si>
    <t>1.1.</t>
  </si>
  <si>
    <t>1.2.</t>
  </si>
  <si>
    <t>Приложение №7 к Единым стандартам качества обслуживания сетевыми организациями потребителей услуг сетевых организаций</t>
  </si>
  <si>
    <t>2. Информация о качестве услуг по передаче электрической энергии</t>
  </si>
  <si>
    <t>2.2.</t>
  </si>
  <si>
    <t>2.3.</t>
  </si>
  <si>
    <t>3. Информация о качестве услуг по технологическому присоединению</t>
  </si>
  <si>
    <t>3.2.</t>
  </si>
  <si>
    <t>3.3.</t>
  </si>
  <si>
    <t>3.4.</t>
  </si>
  <si>
    <t>4. Качество обслуживания</t>
  </si>
  <si>
    <t>4.1.</t>
  </si>
  <si>
    <t>4.3.</t>
  </si>
  <si>
    <t>4.4.</t>
  </si>
  <si>
    <t xml:space="preserve">N </t>
  </si>
  <si>
    <t xml:space="preserve">Прочее </t>
  </si>
  <si>
    <t>N</t>
  </si>
  <si>
    <t>Единица измерения</t>
  </si>
  <si>
    <t>Перечень номеров телефонов, выделенных для обслуживания потребителей:</t>
  </si>
  <si>
    <t xml:space="preserve"> 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</si>
  <si>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</si>
  <si>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</si>
  <si>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</si>
  <si>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</si>
  <si>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</si>
  <si>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</si>
  <si>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</si>
  <si>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</si>
  <si>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</si>
  <si>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2.1.</t>
  </si>
  <si>
    <t>Информация о заочном обслуживании потребителей посредством телефонной связи:</t>
  </si>
  <si>
    <t xml:space="preserve">Категории </t>
  </si>
  <si>
    <t xml:space="preserve">Формы обслуживания </t>
  </si>
  <si>
    <t xml:space="preserve">обращений потребителей </t>
  </si>
  <si>
    <t xml:space="preserve">Очная форма </t>
  </si>
  <si>
    <t xml:space="preserve">Заочная форма с использованием телефонной связи </t>
  </si>
  <si>
    <t>Электронная форма с использованием сети Интернет</t>
  </si>
  <si>
    <t>Письменная форма с использованием почтовой связи</t>
  </si>
  <si>
    <t xml:space="preserve">N-1 </t>
  </si>
  <si>
    <t>N (теку-</t>
  </si>
  <si>
    <t xml:space="preserve"> щий год) </t>
  </si>
  <si>
    <t>Дина-</t>
  </si>
  <si>
    <t xml:space="preserve"> мика изме-</t>
  </si>
  <si>
    <t xml:space="preserve"> нения пока-</t>
  </si>
  <si>
    <t xml:space="preserve"> зателя, %</t>
  </si>
  <si>
    <t xml:space="preserve">Всего обращений потребителей, в том числе: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</si>
  <si>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</si>
  <si>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</si>
  <si>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</si>
  <si>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</t>
  </si>
  <si>
    <t xml:space="preserve">техническое обслуживание электросетевых объектов </t>
  </si>
  <si>
    <t xml:space="preserve">прочее (указать) </t>
  </si>
  <si>
    <t xml:space="preserve">Жалобы </t>
  </si>
  <si>
    <t xml:space="preserve">оказание услуг по передаче электрической энергии, в том числе: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</si>
  <si>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</si>
  <si>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</si>
  <si>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техническое обслуживание объектов электросетевого хозяйства </t>
  </si>
  <si>
    <t xml:space="preserve">Заявка на оказание услуг </t>
  </si>
  <si>
    <t xml:space="preserve">по технологическому присоединению </t>
  </si>
  <si>
    <t>на заключение договора на оказание услуг по передаче электрической энергии</t>
  </si>
  <si>
    <t xml:space="preserve">организация коммерческого учета электрической энергии </t>
  </si>
  <si>
    <t>1.3.</t>
  </si>
  <si>
    <t>1.4.</t>
  </si>
  <si>
    <t>1.5.</t>
  </si>
  <si>
    <t>1.6.</t>
  </si>
  <si>
    <t>2.1.1.</t>
  </si>
  <si>
    <t>2.1.2.</t>
  </si>
  <si>
    <t>2.4.</t>
  </si>
  <si>
    <t>2.5.</t>
  </si>
  <si>
    <t>2.6.</t>
  </si>
  <si>
    <t>3.1.</t>
  </si>
  <si>
    <t>N (текущий год)</t>
  </si>
  <si>
    <t>Категория надежности</t>
  </si>
  <si>
    <t>Уровень напряжения, шт.</t>
  </si>
  <si>
    <t>Всего, шт.</t>
  </si>
  <si>
    <t>Динамика по отношению к году, предшествующему отчетному, %</t>
  </si>
  <si>
    <t>НН</t>
  </si>
  <si>
    <t>СН2</t>
  </si>
  <si>
    <t>Прочие</t>
  </si>
  <si>
    <t>Всего</t>
  </si>
  <si>
    <t>I</t>
  </si>
  <si>
    <t>-</t>
  </si>
  <si>
    <t>II</t>
  </si>
  <si>
    <t>III</t>
  </si>
  <si>
    <t>Общее количество, шт.</t>
  </si>
  <si>
    <t>№, п/п</t>
  </si>
  <si>
    <t>Данные по точкам поставки</t>
  </si>
  <si>
    <t>Население (физические лица)</t>
  </si>
  <si>
    <t>Прочие (юридические лица)</t>
  </si>
  <si>
    <t>Вводные устройства (ВРУ, ГРЩ) в МКД</t>
  </si>
  <si>
    <t>Бесхозяйственные объекты электросетевого хозяйства</t>
  </si>
  <si>
    <t xml:space="preserve">   - в т.ч. оборудованные ПУ, шт.</t>
  </si>
  <si>
    <t xml:space="preserve">   - в т.ч. ПУ с дистанционным сбором, шт.</t>
  </si>
  <si>
    <t xml:space="preserve">                 Количество точек поставки всего и точек поставки, оборудованных приборами учета электрической энергии, с разбивкой: физические (население) лица, юридические (прочие) лица, вводные устройства (вводно-распределительное устройство, главный распределительный щит) в многоквартирные дома, бесхозяйственные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отчетному:</t>
  </si>
  <si>
    <t xml:space="preserve">Показатель </t>
  </si>
  <si>
    <t xml:space="preserve">Категория присоединения потребителей услуг по передаче электрической энергии в разбивке по мощности, в динамике по годам </t>
  </si>
  <si>
    <t xml:space="preserve">до 15 кВт включительно </t>
  </si>
  <si>
    <t xml:space="preserve">свыше 15 кВт и до 150 кВт включительно </t>
  </si>
  <si>
    <t>свыше 150 кВт и менее 670 кВт</t>
  </si>
  <si>
    <t xml:space="preserve">не менее 670 кВт </t>
  </si>
  <si>
    <t xml:space="preserve">объекты по производству электрической энергии </t>
  </si>
  <si>
    <t xml:space="preserve">Число заявок на технологическое присоединение, поданных заявителями,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</si>
  <si>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</si>
  <si>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</si>
  <si>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сетевой организации </t>
  </si>
  <si>
    <t xml:space="preserve">по вине сторонних лиц </t>
  </si>
  <si>
    <t xml:space="preserve">Средняя продолжительность подготовки и направления проекта договора об осуществлении технологического присоединения к электрическим сетям, дней </t>
  </si>
  <si>
    <t>Число заключенных договоров об осуществлении технологического присоединения к электрическим сетям, штуки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</si>
  <si>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</si>
  <si>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</si>
  <si>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>по вине сетевой организации</t>
  </si>
  <si>
    <t>по вине заявителя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</si>
  <si>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</si>
  <si>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>Мощность энергопринимающих устройств заявителя, кВт</t>
  </si>
  <si>
    <t>I-II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</si>
  <si>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</si>
  <si>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</si>
  <si>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</si>
  <si>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300 - городская местность</t>
  </si>
  <si>
    <t>4.2.</t>
  </si>
  <si>
    <t>Тип офиса</t>
  </si>
  <si>
    <t>Номер телефона, адрес электронной почты</t>
  </si>
  <si>
    <t>Режим работы</t>
  </si>
  <si>
    <t>Среднее время ожидания потреби- теля в очереди, мин.</t>
  </si>
  <si>
    <t>Понедельник-пятница            с 8.00 – 17.00</t>
  </si>
  <si>
    <t>Услуги по передаче электрической энергии, технологического присоединения, коммерческого учета.</t>
  </si>
  <si>
    <t>Офис обслуживания потребителей</t>
  </si>
  <si>
    <t>Адрес местонахождения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</si>
  <si>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</si>
  <si>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</si>
  <si>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 в очереди, мин.</t>
  </si>
  <si>
    <t>Количество сторонних организаций на территории офиса обслуживания</t>
  </si>
  <si>
    <t>Информация о деятельности офисов обслуживания потребителей.</t>
  </si>
  <si>
    <t>Показатель</t>
  </si>
  <si>
    <t>Значение показателя, годы</t>
  </si>
  <si>
    <t>Динамика изменения показателя</t>
  </si>
  <si>
    <t>)</t>
  </si>
  <si>
    <t>ВН (110 кВ и выше)</t>
  </si>
  <si>
    <t>СН1 (35-60 кВ)</t>
  </si>
  <si>
    <t>СН2 (1-20 кВ)</t>
  </si>
  <si>
    <t>НН (до 1 кВ)</t>
  </si>
  <si>
    <t>Показатель средней частоты прекращений передачи электрической энергии (П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</si>
  <si>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</si>
  <si>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HH (до 1 кВ)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</si>
  <si>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</si>
  <si>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</si>
  <si>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</si>
  <si>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</si>
  <si>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</t>
  </si>
  <si>
    <t>Показатель средней частоты прекращений передачи электрической энергии, П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</si>
  <si>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</si>
  <si>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</si>
  <si>
    <t xml:space="preserve">Планируемые мероприятия, направленные на повышение качества оказания услуг по передаче электроэнергии, с указанием сроков </t>
  </si>
  <si>
    <t xml:space="preserve">  </t>
  </si>
  <si>
    <t xml:space="preserve">ВН </t>
  </si>
  <si>
    <t xml:space="preserve">СН1 </t>
  </si>
  <si>
    <t xml:space="preserve">СН2 </t>
  </si>
  <si>
    <t xml:space="preserve">НН </t>
  </si>
  <si>
    <t xml:space="preserve">CH1 </t>
  </si>
  <si>
    <t xml:space="preserve">CH2 </t>
  </si>
  <si>
    <t xml:space="preserve">n </t>
  </si>
  <si>
    <t xml:space="preserve">Всего по сетевой организации </t>
  </si>
  <si>
    <t xml:space="preserve">Показатель качества оказания услуг по передаче электрической энергии (отношение общего числа зарегистриро 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  </t>
  </si>
  <si>
    <t>Приложение № 1</t>
  </si>
  <si>
    <t xml:space="preserve"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 </t>
  </si>
  <si>
    <t>№  пп</t>
  </si>
  <si>
    <t>Населе-ние</t>
  </si>
  <si>
    <t>номер телефона</t>
  </si>
  <si>
    <t>7.1.</t>
  </si>
  <si>
    <t>7.2.</t>
  </si>
  <si>
    <t xml:space="preserve">              Количество потребителей услуг МУП "ШТЭС"  с разбивкой по уровням напряжения, категориям надежности потребителей и типа потребителей (физические (население) или юридические (прочие) лица), а также динамика по отношению к году, предшествующему отчетному:</t>
  </si>
  <si>
    <t xml:space="preserve">1. Общая информация о сетевой организации МУП "ШТЭС" </t>
  </si>
  <si>
    <t xml:space="preserve">Мероприятия, выполненные МУП "ШТЭС"  в целях повышения качества оказания услуг по передаче электрической энергии:
    1. Сокращение продолжительности плановых прекращений передачи электрической энергии, связанных с проведением ремонтных работ на объектах МУП "ШТЭС" .
    2. Сокращение средней частоты прекращений передачи электрической энергии на объектах МУП "ШТЭС"  работы, связанные с техническим обслуживанием текущим и капитальным ремонтом проводятся, в результате комплексной работы.
   3. Оперативная обработка и уменьшение времени реагирования на обращения потребителей услуг МУП "ШТЭС"  до дней и часов.
   4. Максимально снижено время перерыва в электроснабжении потребителей при проведении ремонтных и восстановительных работ на объектах МУП "ШТЭС" , электроснабжение таких  потребителей осуществляется от резервного источника питания.
</t>
  </si>
  <si>
    <t xml:space="preserve">Сведения о качестве услуг по технологическому присоединению к электрическим сетям МУ П"ШТЭС" </t>
  </si>
  <si>
    <t xml:space="preserve">Стоимость технологического присоединения к электрическим сетям МУП "ШТЭС" </t>
  </si>
  <si>
    <t>Количество обращений, поступивших в МУП "ШТЭС"  (всего), обращений, содержащих жалобу и (или) обращений, содержащих заявку на оказание услуг, поступивших в МП "АЭС",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передачи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</si>
  <si>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МУП "ШТЭС" </t>
  </si>
  <si>
    <t>административное здание предприятия</t>
  </si>
  <si>
    <t>п. Шушенское \, ул. Пионерская, 14</t>
  </si>
  <si>
    <t>8(39139) 3-44-85</t>
  </si>
  <si>
    <t>muptes06@mail,ru</t>
  </si>
  <si>
    <t>обед с 12.00 до 13.00</t>
  </si>
  <si>
    <t>Информация о качестве обслуживания потребителей услуг МУП "ШТЭС" за 2018 год.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</si>
  <si>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</si>
  <si>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</si>
  <si>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</si>
  <si>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</si>
  <si>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</si>
  <si>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</si>
  <si>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</si>
  <si>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у</t>
  </si>
  <si>
    <t>7 = 5 * 6/100</t>
  </si>
  <si>
    <t>ВЛЭП</t>
  </si>
  <si>
    <t>110-150</t>
  </si>
  <si>
    <t>дерево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</si>
  <si>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</si>
  <si>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</si>
  <si>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</si>
  <si>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</si>
  <si>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</si>
  <si>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</si>
  <si>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</si>
  <si>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</si>
  <si>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>СН2, всего</t>
  </si>
  <si>
    <t>СН1, всего</t>
  </si>
  <si>
    <t xml:space="preserve">0,4 кВ </t>
  </si>
  <si>
    <t xml:space="preserve">до 1 кВ </t>
  </si>
  <si>
    <t>НН, всего</t>
  </si>
  <si>
    <t>Примечание. Длины линий приведены на основании схемы электроснабжения предприятия</t>
  </si>
  <si>
    <t xml:space="preserve">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</si>
  <si>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35 кВ</t>
  </si>
  <si>
    <t>2017г.</t>
  </si>
  <si>
    <t>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</si>
  <si>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2018г.</t>
  </si>
  <si>
    <t>2017 г.</t>
  </si>
  <si>
    <t>Показатели качества услуг по передаче электрической энергии в целом по МУП "ШТЭС"  в 2018 году, а также динамика по отношению к 2017 году</t>
  </si>
  <si>
    <t>Показатель средней продолжительности прекращений передачи электрической энергии (П)</t>
  </si>
  <si>
    <t>Рейтинг структурных единиц МУП "ШТЭС"  по качеству оказания услуг по передаче электрической энергии, а также по качеству электрической энергии в 2018 году.</t>
  </si>
  <si>
    <t>Динамика изменения показателя, %</t>
  </si>
  <si>
    <t>СН1</t>
  </si>
  <si>
    <t>Всего  за 2018г.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</si>
</sst>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0.0;&quot; -&quot;0.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0.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22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 indent="1"/>
    </xf>
    <xf numFmtId="0" fontId="0" fillId="0" borderId="12" xfId="0" applyBorder="1" applyAlignment="1">
      <alignment vertical="top" wrapText="1" indent="1"/>
    </xf>
    <xf numFmtId="0" fontId="3" fillId="0" borderId="14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center" vertical="top" wrapText="1"/>
    </xf>
    <xf numFmtId="16" fontId="7" fillId="0" borderId="11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6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 vertical="top" wrapText="1" indent="1"/>
    </xf>
    <xf numFmtId="0" fontId="0" fillId="0" borderId="13" xfId="0" applyBorder="1" applyAlignment="1">
      <alignment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 indent="1"/>
    </xf>
    <xf numFmtId="0" fontId="12" fillId="0" borderId="13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4" xfId="0" applyFont="1" applyBorder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 vertical="top" wrapText="1" indent="1"/>
    </xf>
    <xf numFmtId="0" fontId="7" fillId="0" borderId="3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right" vertical="top" wrapText="1" indent="1"/>
    </xf>
    <xf numFmtId="16" fontId="3" fillId="0" borderId="0" xfId="0" applyNumberFormat="1" applyFont="1" applyBorder="1" applyAlignment="1">
      <alignment horizontal="left" vertical="top" wrapText="1" indent="1"/>
    </xf>
    <xf numFmtId="49" fontId="3" fillId="0" borderId="11" xfId="0" applyNumberFormat="1" applyFont="1" applyBorder="1" applyAlignment="1">
      <alignment horizontal="left" vertical="top" wrapText="1" indent="1"/>
    </xf>
    <xf numFmtId="0" fontId="11" fillId="0" borderId="32" xfId="0" applyFont="1" applyBorder="1" applyAlignment="1">
      <alignment horizontal="left" vertical="top" wrapText="1" indent="1"/>
    </xf>
    <xf numFmtId="0" fontId="11" fillId="0" borderId="37" xfId="0" applyFont="1" applyBorder="1" applyAlignment="1">
      <alignment horizontal="left" vertical="top" wrapText="1" indent="1"/>
    </xf>
    <xf numFmtId="0" fontId="8" fillId="0" borderId="37" xfId="0" applyFont="1" applyBorder="1" applyAlignment="1">
      <alignment horizontal="left" vertical="top" wrapText="1" inden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4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42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1"/>
    </xf>
    <xf numFmtId="164" fontId="13" fillId="0" borderId="43" xfId="0" applyNumberFormat="1" applyFont="1" applyFill="1" applyBorder="1" applyAlignment="1">
      <alignment horizontal="center" vertical="center" wrapText="1"/>
    </xf>
    <xf numFmtId="164" fontId="13" fillId="0" borderId="44" xfId="0" applyNumberFormat="1" applyFont="1" applyFill="1" applyBorder="1" applyAlignment="1">
      <alignment horizontal="center" vertical="center" wrapText="1"/>
    </xf>
    <xf numFmtId="164" fontId="13" fillId="0" borderId="45" xfId="0" applyNumberFormat="1" applyFont="1" applyFill="1" applyBorder="1" applyAlignment="1">
      <alignment horizontal="center" vertical="center" wrapText="1"/>
    </xf>
    <xf numFmtId="164" fontId="13" fillId="0" borderId="3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14" fillId="0" borderId="46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49" fontId="3" fillId="0" borderId="37" xfId="0" applyNumberFormat="1" applyFont="1" applyBorder="1" applyAlignment="1">
      <alignment horizontal="left" vertical="top" wrapText="1" indent="1"/>
    </xf>
    <xf numFmtId="0" fontId="16" fillId="0" borderId="12" xfId="42" applyBorder="1" applyAlignment="1" applyProtection="1">
      <alignment horizontal="left" vertical="top" wrapText="1" indent="1"/>
      <protection/>
    </xf>
    <xf numFmtId="0" fontId="51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/>
    </xf>
    <xf numFmtId="0" fontId="17" fillId="0" borderId="14" xfId="53" applyFont="1" applyBorder="1" applyAlignment="1">
      <alignment horizontal="center" vertical="center"/>
      <protection/>
    </xf>
    <xf numFmtId="49" fontId="51" fillId="0" borderId="47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/>
    </xf>
    <xf numFmtId="0" fontId="17" fillId="0" borderId="14" xfId="54" applyFont="1" applyBorder="1" applyAlignment="1">
      <alignment horizontal="center" vertical="center"/>
      <protection/>
    </xf>
    <xf numFmtId="17" fontId="51" fillId="0" borderId="14" xfId="0" applyNumberFormat="1" applyFont="1" applyBorder="1" applyAlignment="1">
      <alignment horizontal="center" vertical="center" wrapText="1"/>
    </xf>
    <xf numFmtId="0" fontId="17" fillId="0" borderId="14" xfId="55" applyFont="1" applyBorder="1" applyAlignment="1">
      <alignment horizontal="center" vertical="center"/>
      <protection/>
    </xf>
    <xf numFmtId="0" fontId="3" fillId="0" borderId="14" xfId="0" applyFont="1" applyBorder="1" applyAlignment="1">
      <alignment/>
    </xf>
    <xf numFmtId="0" fontId="2" fillId="0" borderId="16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left" vertical="top" wrapText="1" indent="1"/>
    </xf>
    <xf numFmtId="0" fontId="2" fillId="0" borderId="3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3" fillId="0" borderId="42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7" fillId="0" borderId="10" xfId="0" applyFont="1" applyBorder="1" applyAlignment="1">
      <alignment horizontal="left" vertical="top" wrapText="1" indent="1"/>
    </xf>
    <xf numFmtId="0" fontId="3" fillId="33" borderId="10" xfId="0" applyFont="1" applyFill="1" applyBorder="1" applyAlignment="1">
      <alignment horizontal="left" vertical="top" wrapText="1" indent="1"/>
    </xf>
    <xf numFmtId="0" fontId="3" fillId="33" borderId="11" xfId="0" applyFont="1" applyFill="1" applyBorder="1" applyAlignment="1">
      <alignment horizontal="left" vertical="top" wrapText="1" indent="1"/>
    </xf>
    <xf numFmtId="0" fontId="3" fillId="0" borderId="48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 indent="1"/>
    </xf>
    <xf numFmtId="0" fontId="2" fillId="0" borderId="27" xfId="0" applyFont="1" applyBorder="1" applyAlignment="1">
      <alignment horizontal="left" vertical="top" wrapText="1" inden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top" wrapText="1" indent="1"/>
    </xf>
    <xf numFmtId="0" fontId="2" fillId="0" borderId="51" xfId="0" applyFont="1" applyBorder="1" applyAlignment="1">
      <alignment horizontal="left" vertical="top" wrapText="1" indent="1"/>
    </xf>
    <xf numFmtId="0" fontId="2" fillId="0" borderId="1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left" vertical="top" wrapText="1" indent="1"/>
    </xf>
    <xf numFmtId="0" fontId="2" fillId="0" borderId="55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16" fontId="5" fillId="0" borderId="0" xfId="0" applyNumberFormat="1" applyFont="1" applyBorder="1" applyAlignment="1">
      <alignment horizontal="left" vertical="top" wrapText="1"/>
    </xf>
    <xf numFmtId="0" fontId="51" fillId="0" borderId="14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left" vertical="center" indent="7"/>
    </xf>
    <xf numFmtId="0" fontId="51" fillId="0" borderId="24" xfId="0" applyFont="1" applyBorder="1" applyAlignment="1">
      <alignment horizontal="left" vertical="center" indent="7"/>
    </xf>
    <xf numFmtId="0" fontId="51" fillId="0" borderId="23" xfId="0" applyFont="1" applyBorder="1" applyAlignment="1">
      <alignment horizontal="left" vertical="center" indent="7"/>
    </xf>
    <xf numFmtId="0" fontId="51" fillId="0" borderId="14" xfId="0" applyFont="1" applyBorder="1" applyAlignment="1">
      <alignment horizontal="center" vertical="center" wrapText="1"/>
    </xf>
    <xf numFmtId="17" fontId="51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4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51" fillId="0" borderId="47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3" fillId="0" borderId="16" xfId="0" applyFont="1" applyBorder="1" applyAlignment="1">
      <alignment horizontal="right" vertical="top" wrapText="1" indent="1"/>
    </xf>
    <xf numFmtId="0" fontId="5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2" fillId="0" borderId="42" xfId="0" applyFont="1" applyBorder="1" applyAlignment="1">
      <alignment horizontal="left" vertical="top" wrapText="1" indent="1"/>
    </xf>
    <xf numFmtId="0" fontId="7" fillId="0" borderId="35" xfId="0" applyFont="1" applyBorder="1" applyAlignment="1">
      <alignment horizontal="left" vertical="top" wrapText="1" indent="1"/>
    </xf>
    <xf numFmtId="0" fontId="7" fillId="0" borderId="37" xfId="0" applyFont="1" applyBorder="1" applyAlignment="1">
      <alignment horizontal="left" vertical="top" wrapText="1" indent="1"/>
    </xf>
    <xf numFmtId="16" fontId="5" fillId="0" borderId="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 indent="1"/>
    </xf>
    <xf numFmtId="0" fontId="12" fillId="0" borderId="42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left" vertical="top" wrapText="1" indent="1"/>
    </xf>
    <xf numFmtId="0" fontId="3" fillId="0" borderId="48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0" fontId="3" fillId="0" borderId="50" xfId="0" applyFont="1" applyBorder="1" applyAlignment="1">
      <alignment horizontal="left" vertical="top" wrapText="1" indent="1"/>
    </xf>
    <xf numFmtId="0" fontId="3" fillId="0" borderId="13" xfId="0" applyFont="1" applyBorder="1" applyAlignment="1">
      <alignment horizontal="left" vertical="top" wrapText="1" indent="1"/>
    </xf>
    <xf numFmtId="0" fontId="3" fillId="0" borderId="51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5" fillId="0" borderId="16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2" xfId="53"/>
    <cellStyle name="Обычный 23" xfId="54"/>
    <cellStyle name="Обычный 2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'[1]Sheet1'!$N$1:$O$1</c:f>
              <c:numCache>
                <c:ptCount val="2"/>
                <c:pt idx="0">
                  <c:v>0.7368</c:v>
                </c:pt>
                <c:pt idx="1">
                  <c:v>0.6842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'[1]Sheet1'!$N$2:$O$2</c:f>
              <c:numCache>
                <c:ptCount val="2"/>
                <c:pt idx="0">
                  <c:v>0.2632</c:v>
                </c:pt>
                <c:pt idx="1">
                  <c:v>0.3158</c:v>
                </c:pt>
              </c:numCache>
            </c:numRef>
          </c:val>
        </c:ser>
        <c:gapWidth val="100"/>
        <c:axId val="43651075"/>
        <c:axId val="57315356"/>
      </c:barChart>
      <c:catAx>
        <c:axId val="4365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7315356"/>
        <c:crossesAt val="0"/>
        <c:auto val="0"/>
        <c:lblOffset val="100"/>
        <c:tickLblSkip val="1"/>
        <c:noMultiLvlLbl val="0"/>
      </c:catAx>
      <c:valAx>
        <c:axId val="5731535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3651075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'[1]Sheet1'!$Q$1:$Q$3</c:f>
              <c:numCache>
                <c:ptCount val="3"/>
                <c:pt idx="0">
                  <c:v>0.8333</c:v>
                </c:pt>
                <c:pt idx="1">
                  <c:v>0.1403</c:v>
                </c:pt>
                <c:pt idx="2">
                  <c:v>0.0264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'[1]Sheet1'!$N$22:$Q$22</c:f>
              <c:numCache>
                <c:ptCount val="4"/>
                <c:pt idx="0">
                  <c:v>0.7807000000000001</c:v>
                </c:pt>
                <c:pt idx="1">
                  <c:v>0.8158000000000001</c:v>
                </c:pt>
                <c:pt idx="2">
                  <c:v>0.7894</c:v>
                </c:pt>
                <c:pt idx="3">
                  <c:v>0.7018</c:v>
                </c:pt>
              </c:numCache>
            </c:numRef>
          </c:val>
        </c:ser>
        <c:ser>
          <c:idx val="1"/>
          <c:order val="1"/>
          <c:tx>
            <c:strRef>
              <c:f>'[1]Sheet1'!$R$23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'[1]Sheet1'!$N$23:$Q$23</c:f>
              <c:numCache>
                <c:ptCount val="4"/>
                <c:pt idx="0">
                  <c:v>0.1754</c:v>
                </c:pt>
                <c:pt idx="1">
                  <c:v>0.1579</c:v>
                </c:pt>
                <c:pt idx="2">
                  <c:v>0.1404</c:v>
                </c:pt>
                <c:pt idx="3">
                  <c:v>0.21930000000000002</c:v>
                </c:pt>
              </c:numCache>
            </c:numRef>
          </c:val>
        </c:ser>
        <c:ser>
          <c:idx val="2"/>
          <c:order val="2"/>
          <c:tx>
            <c:strRef>
              <c:f>'[1]Sheet1'!$R$24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'[1]Sheet1'!$N$24:$Q$24</c:f>
              <c:numCache>
                <c:ptCount val="4"/>
                <c:pt idx="0">
                  <c:v>0.0439</c:v>
                </c:pt>
                <c:pt idx="1">
                  <c:v>0.0263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gapWidth val="100"/>
        <c:axId val="46076157"/>
        <c:axId val="12032230"/>
      </c:bar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2032230"/>
        <c:crossesAt val="0"/>
        <c:auto val="0"/>
        <c:lblOffset val="100"/>
        <c:tickLblSkip val="1"/>
        <c:noMultiLvlLbl val="0"/>
      </c:catAx>
      <c:valAx>
        <c:axId val="1203223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6076157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'[1]Sheet1'!$N$42:$N$44</c:f>
              <c:numCache>
                <c:ptCount val="3"/>
                <c:pt idx="0">
                  <c:v>0.0614</c:v>
                </c:pt>
                <c:pt idx="1">
                  <c:v>0.2368</c:v>
                </c:pt>
                <c:pt idx="2">
                  <c:v>0.7018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'[1]Sheet1'!$O$42:$O$44</c:f>
              <c:numCache>
                <c:ptCount val="3"/>
                <c:pt idx="0">
                  <c:v>0.0702</c:v>
                </c:pt>
                <c:pt idx="1">
                  <c:v>0.2281</c:v>
                </c:pt>
                <c:pt idx="2">
                  <c:v>0.7017</c:v>
                </c:pt>
              </c:numCache>
            </c:numRef>
          </c:val>
        </c:ser>
      </c:pieChart>
      <c:spPr>
        <a:noFill/>
        <a:ln w="3175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'[1]Sheet1'!$N$62:$Q$62</c:f>
              <c:numCache>
                <c:ptCount val="4"/>
                <c:pt idx="0">
                  <c:v>0.0263</c:v>
                </c:pt>
                <c:pt idx="1">
                  <c:v>0.0175</c:v>
                </c:pt>
                <c:pt idx="2">
                  <c:v>0.0351</c:v>
                </c:pt>
                <c:pt idx="3">
                  <c:v>0.0351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'[1]Sheet1'!$N$63:$Q$63</c:f>
              <c:numCache>
                <c:ptCount val="4"/>
                <c:pt idx="0">
                  <c:v>0.1053</c:v>
                </c:pt>
                <c:pt idx="1">
                  <c:v>0.1053</c:v>
                </c:pt>
                <c:pt idx="2">
                  <c:v>0.0702</c:v>
                </c:pt>
                <c:pt idx="3">
                  <c:v>0.0789</c:v>
                </c:pt>
              </c:numCache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'[1]Sheet1'!$N$64:$Q$64</c:f>
              <c:numCache>
                <c:ptCount val="4"/>
                <c:pt idx="0">
                  <c:v>0.8684000000000001</c:v>
                </c:pt>
                <c:pt idx="1">
                  <c:v>0.8772000000000001</c:v>
                </c:pt>
                <c:pt idx="2">
                  <c:v>0.8947</c:v>
                </c:pt>
                <c:pt idx="3">
                  <c:v>0.886</c:v>
                </c:pt>
              </c:numCache>
            </c:numRef>
          </c:val>
        </c:ser>
        <c:gapWidth val="100"/>
        <c:axId val="41181207"/>
        <c:axId val="35086544"/>
      </c:bar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5086544"/>
        <c:crossesAt val="0"/>
        <c:auto val="0"/>
        <c:lblOffset val="100"/>
        <c:tickLblSkip val="1"/>
        <c:noMultiLvlLbl val="0"/>
      </c:catAx>
      <c:valAx>
        <c:axId val="350865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1181207"/>
        <c:crossesAt val="1"/>
        <c:crossBetween val="between"/>
        <c:dispUnits/>
        <c:majorUnit val="0.1"/>
        <c:minorUnit val="0.1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chart" Target="/xl/charts/chart1.xml" /><Relationship Id="rId13" Type="http://schemas.openxmlformats.org/officeDocument/2006/relationships/chart" Target="/xl/charts/chart2.xml" /><Relationship Id="rId14" Type="http://schemas.openxmlformats.org/officeDocument/2006/relationships/chart" Target="/xl/charts/chart3.xml" /><Relationship Id="rId15" Type="http://schemas.openxmlformats.org/officeDocument/2006/relationships/chart" Target="/xl/charts/chart4.xml" /><Relationship Id="rId16" Type="http://schemas.openxmlformats.org/officeDocument/2006/relationships/chart" Target="/xl/charts/chart5.xml" /><Relationship Id="rId17" Type="http://schemas.openxmlformats.org/officeDocument/2006/relationships/chart" Target="/xl/charts/chart6.xml" /><Relationship Id="rId18" Type="http://schemas.openxmlformats.org/officeDocument/2006/relationships/image" Target="../media/image13.png" /><Relationship Id="rId19" Type="http://schemas.openxmlformats.org/officeDocument/2006/relationships/image" Target="../media/image14.png" /><Relationship Id="rId20" Type="http://schemas.openxmlformats.org/officeDocument/2006/relationships/image" Target="../media/image15.png" /><Relationship Id="rId21" Type="http://schemas.openxmlformats.org/officeDocument/2006/relationships/image" Target="../media/image16.png" /><Relationship Id="rId22" Type="http://schemas.openxmlformats.org/officeDocument/2006/relationships/image" Target="../media/image17.png" /><Relationship Id="rId23" Type="http://schemas.openxmlformats.org/officeDocument/2006/relationships/image" Target="../media/image18.png" /><Relationship Id="rId24" Type="http://schemas.openxmlformats.org/officeDocument/2006/relationships/image" Target="../media/image19.png" /><Relationship Id="rId25" Type="http://schemas.openxmlformats.org/officeDocument/2006/relationships/image" Target="../media/image2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1</cdr:y>
    </cdr:from>
    <cdr:to>
      <cdr:x>0.2515</cdr:x>
      <cdr:y>1</cdr:y>
    </cdr:to>
    <cdr:sp>
      <cdr:nvSpPr>
        <cdr:cNvPr id="1" name="Rectangle 39"/>
        <cdr:cNvSpPr>
          <a:spLocks/>
        </cdr:cNvSpPr>
      </cdr:nvSpPr>
      <cdr:spPr>
        <a:xfrm>
          <a:off x="266700" y="0"/>
          <a:ext cx="71437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Хорошо</a:t>
          </a:r>
        </a:p>
      </cdr:txBody>
    </cdr:sp>
  </cdr:relSizeAnchor>
  <cdr:relSizeAnchor xmlns:cdr="http://schemas.openxmlformats.org/drawingml/2006/chartDrawing">
    <cdr:from>
      <cdr:x>0.56975</cdr:x>
      <cdr:y>0.03975</cdr:y>
    </cdr:from>
    <cdr:to>
      <cdr:x>0.88175</cdr:x>
      <cdr:y>0.273</cdr:y>
    </cdr:to>
    <cdr:sp>
      <cdr:nvSpPr>
        <cdr:cNvPr id="2" name="Rectangle 38"/>
        <cdr:cNvSpPr>
          <a:spLocks/>
        </cdr:cNvSpPr>
      </cdr:nvSpPr>
      <cdr:spPr>
        <a:xfrm>
          <a:off x="2228850" y="0"/>
          <a:ext cx="122872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Неудовлетворительно</a:t>
          </a:r>
        </a:p>
      </cdr:txBody>
    </cdr:sp>
  </cdr:relSizeAnchor>
  <cdr:relSizeAnchor xmlns:cdr="http://schemas.openxmlformats.org/drawingml/2006/chartDrawing">
    <cdr:from>
      <cdr:x>0.69675</cdr:x>
      <cdr:y>1</cdr:y>
    </cdr:from>
    <cdr:to>
      <cdr:x>0.99425</cdr:x>
      <cdr:y>1</cdr:y>
    </cdr:to>
    <cdr:sp>
      <cdr:nvSpPr>
        <cdr:cNvPr id="3" name="Rectangle 37"/>
        <cdr:cNvSpPr>
          <a:spLocks/>
        </cdr:cNvSpPr>
      </cdr:nvSpPr>
      <cdr:spPr>
        <a:xfrm>
          <a:off x="2733675" y="0"/>
          <a:ext cx="117157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Удовлетворительно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271</xdr:row>
      <xdr:rowOff>0</xdr:rowOff>
    </xdr:from>
    <xdr:to>
      <xdr:col>12</xdr:col>
      <xdr:colOff>314325</xdr:colOff>
      <xdr:row>272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1227117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271</xdr:row>
      <xdr:rowOff>0</xdr:rowOff>
    </xdr:from>
    <xdr:to>
      <xdr:col>12</xdr:col>
      <xdr:colOff>314325</xdr:colOff>
      <xdr:row>272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01575" y="11227117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271</xdr:row>
      <xdr:rowOff>0</xdr:rowOff>
    </xdr:from>
    <xdr:to>
      <xdr:col>12</xdr:col>
      <xdr:colOff>314325</xdr:colOff>
      <xdr:row>272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92050" y="11227117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271</xdr:row>
      <xdr:rowOff>0</xdr:rowOff>
    </xdr:from>
    <xdr:to>
      <xdr:col>12</xdr:col>
      <xdr:colOff>390525</xdr:colOff>
      <xdr:row>272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112271175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2095500</xdr:colOff>
      <xdr:row>122</xdr:row>
      <xdr:rowOff>38100</xdr:rowOff>
    </xdr:from>
    <xdr:to>
      <xdr:col>7</xdr:col>
      <xdr:colOff>2390775</xdr:colOff>
      <xdr:row>122</xdr:row>
      <xdr:rowOff>228600</xdr:rowOff>
    </xdr:to>
    <xdr:pic>
      <xdr:nvPicPr>
        <xdr:cNvPr id="5" name="Рисунок 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72575" y="5445442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122</xdr:row>
      <xdr:rowOff>209550</xdr:rowOff>
    </xdr:from>
    <xdr:to>
      <xdr:col>12</xdr:col>
      <xdr:colOff>361950</xdr:colOff>
      <xdr:row>122</xdr:row>
      <xdr:rowOff>400050</xdr:rowOff>
    </xdr:to>
    <xdr:pic>
      <xdr:nvPicPr>
        <xdr:cNvPr id="6" name="Рисунок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11125" y="5462587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581025</xdr:colOff>
      <xdr:row>122</xdr:row>
      <xdr:rowOff>685800</xdr:rowOff>
    </xdr:from>
    <xdr:to>
      <xdr:col>16</xdr:col>
      <xdr:colOff>504825</xdr:colOff>
      <xdr:row>122</xdr:row>
      <xdr:rowOff>876300</xdr:rowOff>
    </xdr:to>
    <xdr:pic>
      <xdr:nvPicPr>
        <xdr:cNvPr id="7" name="Рисунок 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97175" y="55102125"/>
          <a:ext cx="533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122</xdr:row>
      <xdr:rowOff>857250</xdr:rowOff>
    </xdr:from>
    <xdr:to>
      <xdr:col>20</xdr:col>
      <xdr:colOff>542925</xdr:colOff>
      <xdr:row>123</xdr:row>
      <xdr:rowOff>47625</xdr:rowOff>
    </xdr:to>
    <xdr:pic>
      <xdr:nvPicPr>
        <xdr:cNvPr id="8" name="Рисунок 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02250" y="55273575"/>
          <a:ext cx="504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91</xdr:row>
      <xdr:rowOff>1666875</xdr:rowOff>
    </xdr:from>
    <xdr:to>
      <xdr:col>4</xdr:col>
      <xdr:colOff>657225</xdr:colOff>
      <xdr:row>91</xdr:row>
      <xdr:rowOff>2152650</xdr:rowOff>
    </xdr:to>
    <xdr:pic>
      <xdr:nvPicPr>
        <xdr:cNvPr id="9" name="Рисунок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25631775"/>
          <a:ext cx="581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97</xdr:row>
      <xdr:rowOff>1371600</xdr:rowOff>
    </xdr:from>
    <xdr:to>
      <xdr:col>4</xdr:col>
      <xdr:colOff>390525</xdr:colOff>
      <xdr:row>97</xdr:row>
      <xdr:rowOff>1600200</xdr:rowOff>
    </xdr:to>
    <xdr:pic>
      <xdr:nvPicPr>
        <xdr:cNvPr id="10" name="Рисунок 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19400" y="290131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104</xdr:row>
      <xdr:rowOff>0</xdr:rowOff>
    </xdr:from>
    <xdr:to>
      <xdr:col>4</xdr:col>
      <xdr:colOff>609600</xdr:colOff>
      <xdr:row>104</xdr:row>
      <xdr:rowOff>304800</xdr:rowOff>
    </xdr:to>
    <xdr:pic>
      <xdr:nvPicPr>
        <xdr:cNvPr id="11" name="Рисунок 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0" y="36099750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110</xdr:row>
      <xdr:rowOff>0</xdr:rowOff>
    </xdr:from>
    <xdr:to>
      <xdr:col>4</xdr:col>
      <xdr:colOff>600075</xdr:colOff>
      <xdr:row>110</xdr:row>
      <xdr:rowOff>323850</xdr:rowOff>
    </xdr:to>
    <xdr:pic>
      <xdr:nvPicPr>
        <xdr:cNvPr id="12" name="Рисунок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0" y="43053000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271</xdr:row>
      <xdr:rowOff>0</xdr:rowOff>
    </xdr:from>
    <xdr:to>
      <xdr:col>7</xdr:col>
      <xdr:colOff>1104900</xdr:colOff>
      <xdr:row>271</xdr:row>
      <xdr:rowOff>0</xdr:rowOff>
    </xdr:to>
    <xdr:grpSp>
      <xdr:nvGrpSpPr>
        <xdr:cNvPr id="13" name="Group 7"/>
        <xdr:cNvGrpSpPr>
          <a:grpSpLocks/>
        </xdr:cNvGrpSpPr>
      </xdr:nvGrpSpPr>
      <xdr:grpSpPr>
        <a:xfrm>
          <a:off x="2762250" y="112271175"/>
          <a:ext cx="5419725" cy="0"/>
          <a:chOff x="0" y="0"/>
          <a:chExt cx="8998" cy="5226"/>
        </a:xfrm>
        <a:solidFill>
          <a:srgbClr val="FFFFFF"/>
        </a:solidFill>
      </xdr:grpSpPr>
      <xdr:graphicFrame>
        <xdr:nvGraphicFramePr>
          <xdr:cNvPr id="14" name="Chart 8"/>
          <xdr:cNvGraphicFramePr/>
        </xdr:nvGraphicFramePr>
        <xdr:xfrm>
          <a:off x="0" y="0"/>
          <a:ext cx="8998" cy="4976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sp>
        <xdr:nvSpPr>
          <xdr:cNvPr id="15" name="Line 9"/>
          <xdr:cNvSpPr>
            <a:spLocks/>
          </xdr:cNvSpPr>
        </xdr:nvSpPr>
        <xdr:spPr>
          <a:xfrm flipV="1">
            <a:off x="2927" y="109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Rectangle 10"/>
          <xdr:cNvSpPr>
            <a:spLocks/>
          </xdr:cNvSpPr>
        </xdr:nvSpPr>
        <xdr:spPr>
          <a:xfrm>
            <a:off x="0" y="112271174"/>
            <a:ext cx="96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7" name="Line 11"/>
          <xdr:cNvSpPr>
            <a:spLocks/>
          </xdr:cNvSpPr>
        </xdr:nvSpPr>
        <xdr:spPr>
          <a:xfrm flipV="1">
            <a:off x="3293" y="2002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Rectangle 12"/>
          <xdr:cNvSpPr>
            <a:spLocks/>
          </xdr:cNvSpPr>
        </xdr:nvSpPr>
        <xdr:spPr>
          <a:xfrm>
            <a:off x="713304523" y="112271174"/>
            <a:ext cx="110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лица</a:t>
            </a:r>
          </a:p>
        </xdr:txBody>
      </xdr:sp>
      <xdr:sp>
        <xdr:nvSpPr>
          <xdr:cNvPr id="19" name="Line 13"/>
          <xdr:cNvSpPr>
            <a:spLocks/>
          </xdr:cNvSpPr>
        </xdr:nvSpPr>
        <xdr:spPr>
          <a:xfrm flipV="1">
            <a:off x="5158" y="1195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Rectangle 14"/>
          <xdr:cNvSpPr>
            <a:spLocks/>
          </xdr:cNvSpPr>
        </xdr:nvSpPr>
        <xdr:spPr>
          <a:xfrm>
            <a:off x="2085844201" y="112271174"/>
            <a:ext cx="981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Да</a:t>
            </a:r>
          </a:p>
        </xdr:txBody>
      </xdr:sp>
      <xdr:sp>
        <xdr:nvSpPr>
          <xdr:cNvPr id="21" name="Line 15"/>
          <xdr:cNvSpPr>
            <a:spLocks/>
          </xdr:cNvSpPr>
        </xdr:nvSpPr>
        <xdr:spPr>
          <a:xfrm flipV="1">
            <a:off x="6267" y="1760"/>
            <a:ext cx="268" cy="498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Rectangle 16"/>
          <xdr:cNvSpPr>
            <a:spLocks/>
          </xdr:cNvSpPr>
        </xdr:nvSpPr>
        <xdr:spPr>
          <a:xfrm>
            <a:off x="6519620" y="112271174"/>
            <a:ext cx="965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Нет</a:t>
            </a:r>
          </a:p>
        </xdr:txBody>
      </xdr:sp>
      <xdr:sp>
        <xdr:nvSpPr>
          <xdr:cNvPr id="23" name="Rectangle 17"/>
          <xdr:cNvSpPr>
            <a:spLocks/>
          </xdr:cNvSpPr>
        </xdr:nvSpPr>
        <xdr:spPr>
          <a:xfrm>
            <a:off x="870622869" y="112271174"/>
            <a:ext cx="197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Категория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потребителя</a:t>
            </a:r>
          </a:p>
        </xdr:txBody>
      </xdr:sp>
      <xdr:sp>
        <xdr:nvSpPr>
          <xdr:cNvPr id="24" name="Rectangle 18"/>
          <xdr:cNvSpPr>
            <a:spLocks/>
          </xdr:cNvSpPr>
        </xdr:nvSpPr>
        <xdr:spPr>
          <a:xfrm>
            <a:off x="1247503670" y="112271174"/>
            <a:ext cx="197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в МПАЭС</a:t>
            </a:r>
          </a:p>
        </xdr:txBody>
      </xdr:sp>
    </xdr:grpSp>
    <xdr:clientData/>
  </xdr:twoCellAnchor>
  <xdr:twoCellAnchor>
    <xdr:from>
      <xdr:col>7</xdr:col>
      <xdr:colOff>1485900</xdr:colOff>
      <xdr:row>271</xdr:row>
      <xdr:rowOff>0</xdr:rowOff>
    </xdr:from>
    <xdr:to>
      <xdr:col>13</xdr:col>
      <xdr:colOff>390525</xdr:colOff>
      <xdr:row>271</xdr:row>
      <xdr:rowOff>0</xdr:rowOff>
    </xdr:to>
    <xdr:grpSp>
      <xdr:nvGrpSpPr>
        <xdr:cNvPr id="25" name="Group 20"/>
        <xdr:cNvGrpSpPr>
          <a:grpSpLocks/>
        </xdr:cNvGrpSpPr>
      </xdr:nvGrpSpPr>
      <xdr:grpSpPr>
        <a:xfrm>
          <a:off x="8562975" y="112271175"/>
          <a:ext cx="5172075" cy="0"/>
          <a:chOff x="7587" y="450"/>
          <a:chExt cx="7702" cy="4852"/>
        </a:xfrm>
        <a:solidFill>
          <a:srgbClr val="FFFFFF"/>
        </a:solidFill>
      </xdr:grpSpPr>
      <xdr:sp>
        <xdr:nvSpPr>
          <xdr:cNvPr id="26" name="Rectangle 21"/>
          <xdr:cNvSpPr>
            <a:spLocks/>
          </xdr:cNvSpPr>
        </xdr:nvSpPr>
        <xdr:spPr>
          <a:xfrm>
            <a:off x="297323006" y="112271175"/>
            <a:ext cx="581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7" name="Chart 22"/>
          <xdr:cNvGraphicFramePr/>
        </xdr:nvGraphicFramePr>
        <xdr:xfrm>
          <a:off x="7587" y="450"/>
          <a:ext cx="7702" cy="4077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sp>
        <xdr:nvSpPr>
          <xdr:cNvPr id="28" name="Rectangle 23"/>
          <xdr:cNvSpPr>
            <a:spLocks/>
          </xdr:cNvSpPr>
        </xdr:nvSpPr>
        <xdr:spPr>
          <a:xfrm>
            <a:off x="7587" y="112271175"/>
            <a:ext cx="151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29" name="Rectangle 24"/>
          <xdr:cNvSpPr>
            <a:spLocks/>
          </xdr:cNvSpPr>
        </xdr:nvSpPr>
        <xdr:spPr>
          <a:xfrm>
            <a:off x="315530861" y="112271175"/>
            <a:ext cx="1943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30" name="Rectangle 25"/>
          <xdr:cNvSpPr>
            <a:spLocks/>
          </xdr:cNvSpPr>
        </xdr:nvSpPr>
        <xdr:spPr>
          <a:xfrm>
            <a:off x="7587" y="112271175"/>
            <a:ext cx="1176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2466975</xdr:colOff>
      <xdr:row>271</xdr:row>
      <xdr:rowOff>0</xdr:rowOff>
    </xdr:to>
    <xdr:graphicFrame>
      <xdr:nvGraphicFramePr>
        <xdr:cNvPr id="31" name="Chart 2"/>
        <xdr:cNvGraphicFramePr/>
      </xdr:nvGraphicFramePr>
      <xdr:xfrm>
        <a:off x="1828800" y="112271175"/>
        <a:ext cx="77152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847725</xdr:colOff>
      <xdr:row>271</xdr:row>
      <xdr:rowOff>0</xdr:rowOff>
    </xdr:from>
    <xdr:to>
      <xdr:col>5</xdr:col>
      <xdr:colOff>85725</xdr:colOff>
      <xdr:row>271</xdr:row>
      <xdr:rowOff>0</xdr:rowOff>
    </xdr:to>
    <xdr:sp>
      <xdr:nvSpPr>
        <xdr:cNvPr id="32" name="Rectangle 3"/>
        <xdr:cNvSpPr>
          <a:spLocks/>
        </xdr:cNvSpPr>
      </xdr:nvSpPr>
      <xdr:spPr>
        <a:xfrm>
          <a:off x="2676525" y="112271175"/>
          <a:ext cx="1190625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Часы работы
</a:t>
          </a:r>
          <a:r>
            <a:rPr lang="en-US" cap="none" sz="1200" b="1" i="0" u="none" baseline="0">
              <a:solidFill>
                <a:srgbClr val="000000"/>
              </a:solidFill>
            </a:rPr>
            <a:t> предприятия</a:t>
          </a:r>
        </a:p>
      </xdr:txBody>
    </xdr:sp>
    <xdr:clientData/>
  </xdr:twoCellAnchor>
  <xdr:twoCellAnchor>
    <xdr:from>
      <xdr:col>5</xdr:col>
      <xdr:colOff>476250</xdr:colOff>
      <xdr:row>271</xdr:row>
      <xdr:rowOff>0</xdr:rowOff>
    </xdr:from>
    <xdr:to>
      <xdr:col>6</xdr:col>
      <xdr:colOff>733425</xdr:colOff>
      <xdr:row>271</xdr:row>
      <xdr:rowOff>0</xdr:rowOff>
    </xdr:to>
    <xdr:sp>
      <xdr:nvSpPr>
        <xdr:cNvPr id="33" name="Rectangle 4"/>
        <xdr:cNvSpPr>
          <a:spLocks/>
        </xdr:cNvSpPr>
      </xdr:nvSpPr>
      <xdr:spPr>
        <a:xfrm>
          <a:off x="4257675" y="112271175"/>
          <a:ext cx="137160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Время ожидания
</a:t>
          </a:r>
          <a:r>
            <a:rPr lang="en-US" cap="none" sz="1200" b="1" i="0" u="none" baseline="0">
              <a:solidFill>
                <a:srgbClr val="000000"/>
              </a:solidFill>
            </a:rPr>
            <a:t>при подаче заявки
</a:t>
          </a:r>
          <a:r>
            <a:rPr lang="en-US" cap="none" sz="1200" b="1" i="0" u="none" baseline="0">
              <a:solidFill>
                <a:srgbClr val="000000"/>
              </a:solidFill>
            </a:rPr>
            <a:t>(допустимо не 
</a:t>
          </a:r>
          <a:r>
            <a:rPr lang="en-US" cap="none" sz="1200" b="1" i="0" u="none" baseline="0">
              <a:solidFill>
                <a:srgbClr val="000000"/>
              </a:solidFill>
            </a:rPr>
            <a:t>более 20 минут)</a:t>
          </a:r>
        </a:p>
      </xdr:txBody>
    </xdr:sp>
    <xdr:clientData/>
  </xdr:twoCellAnchor>
  <xdr:twoCellAnchor>
    <xdr:from>
      <xdr:col>6</xdr:col>
      <xdr:colOff>1381125</xdr:colOff>
      <xdr:row>271</xdr:row>
      <xdr:rowOff>0</xdr:rowOff>
    </xdr:from>
    <xdr:to>
      <xdr:col>7</xdr:col>
      <xdr:colOff>390525</xdr:colOff>
      <xdr:row>271</xdr:row>
      <xdr:rowOff>0</xdr:rowOff>
    </xdr:to>
    <xdr:sp>
      <xdr:nvSpPr>
        <xdr:cNvPr id="34" name="Rectangle 5"/>
        <xdr:cNvSpPr>
          <a:spLocks/>
        </xdr:cNvSpPr>
      </xdr:nvSpPr>
      <xdr:spPr>
        <a:xfrm>
          <a:off x="6276975" y="112271175"/>
          <a:ext cx="1190625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Простота и 
</a:t>
          </a:r>
          <a:r>
            <a:rPr lang="en-US" cap="none" sz="1200" b="1" i="0" u="none" baseline="0">
              <a:solidFill>
                <a:srgbClr val="000000"/>
              </a:solidFill>
            </a:rPr>
            <a:t>доступность
</a:t>
          </a:r>
          <a:r>
            <a:rPr lang="en-US" cap="none" sz="1200" b="1" i="0" u="none" baseline="0">
              <a:solidFill>
                <a:srgbClr val="000000"/>
              </a:solidFill>
            </a:rPr>
            <a:t> справочных
</a:t>
          </a:r>
          <a:r>
            <a:rPr lang="en-US" cap="none" sz="1200" b="1" i="0" u="none" baseline="0">
              <a:solidFill>
                <a:srgbClr val="000000"/>
              </a:solidFill>
            </a:rPr>
            <a:t>материалов,
</a:t>
          </a:r>
          <a:r>
            <a:rPr lang="en-US" cap="none" sz="1200" b="1" i="0" u="none" baseline="0">
              <a:solidFill>
                <a:srgbClr val="000000"/>
              </a:solidFill>
            </a:rPr>
            <a:t>необходимых для
</a:t>
          </a:r>
          <a:r>
            <a:rPr lang="en-US" cap="none" sz="1200" b="1" i="0" u="none" baseline="0">
              <a:solidFill>
                <a:srgbClr val="000000"/>
              </a:solidFill>
            </a:rPr>
            <a:t>оформления 
</a:t>
          </a:r>
          <a:r>
            <a:rPr lang="en-US" cap="none" sz="1200" b="1" i="0" u="none" baseline="0">
              <a:solidFill>
                <a:srgbClr val="000000"/>
              </a:solidFill>
            </a:rPr>
            <a:t>заявки  </a:t>
          </a:r>
        </a:p>
      </xdr:txBody>
    </xdr:sp>
    <xdr:clientData/>
  </xdr:twoCellAnchor>
  <xdr:twoCellAnchor>
    <xdr:from>
      <xdr:col>7</xdr:col>
      <xdr:colOff>790575</xdr:colOff>
      <xdr:row>271</xdr:row>
      <xdr:rowOff>0</xdr:rowOff>
    </xdr:from>
    <xdr:to>
      <xdr:col>7</xdr:col>
      <xdr:colOff>2124075</xdr:colOff>
      <xdr:row>271</xdr:row>
      <xdr:rowOff>0</xdr:rowOff>
    </xdr:to>
    <xdr:sp>
      <xdr:nvSpPr>
        <xdr:cNvPr id="35" name="Rectangle 6"/>
        <xdr:cNvSpPr>
          <a:spLocks/>
        </xdr:cNvSpPr>
      </xdr:nvSpPr>
      <xdr:spPr>
        <a:xfrm>
          <a:off x="7867650" y="112271175"/>
          <a:ext cx="133350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Удобство способа
</a:t>
          </a:r>
          <a:r>
            <a:rPr lang="en-US" cap="none" sz="1200" b="1" i="0" u="none" baseline="0">
              <a:solidFill>
                <a:srgbClr val="000000"/>
              </a:solidFill>
            </a:rPr>
            <a:t>оплаты услуг,
</a:t>
          </a:r>
          <a:r>
            <a:rPr lang="en-US" cap="none" sz="1200" b="1" i="0" u="none" baseline="0">
              <a:solidFill>
                <a:srgbClr val="000000"/>
              </a:solidFill>
            </a:rPr>
            <a:t>предоставляемых
</a:t>
          </a:r>
          <a:r>
            <a:rPr lang="en-US" cap="none" sz="1200" b="1" i="0" u="none" baseline="0">
              <a:solidFill>
                <a:srgbClr val="000000"/>
              </a:solidFill>
            </a:rPr>
            <a:t>предприятием
</a:t>
          </a:r>
          <a:r>
            <a:rPr lang="en-US" cap="none" sz="1200" b="1" i="0" u="none" baseline="0">
              <a:solidFill>
                <a:srgbClr val="000000"/>
              </a:solidFill>
            </a:rPr>
            <a:t>(наличие/отсутствие
</a:t>
          </a:r>
          <a:r>
            <a:rPr lang="en-US" cap="none" sz="1200" b="1" i="0" u="none" baseline="0">
              <a:solidFill>
                <a:srgbClr val="000000"/>
              </a:solidFill>
            </a:rPr>
            <a:t>платежного
</a:t>
          </a:r>
          <a:r>
            <a:rPr lang="en-US" cap="none" sz="1200" b="1" i="0" u="none" baseline="0">
              <a:solidFill>
                <a:srgbClr val="000000"/>
              </a:solidFill>
            </a:rPr>
            <a:t>терминала, кассы)
</a:t>
          </a:r>
        </a:p>
      </xdr:txBody>
    </xdr:sp>
    <xdr:clientData/>
  </xdr:twoCellAnchor>
  <xdr:twoCellAnchor>
    <xdr:from>
      <xdr:col>2</xdr:col>
      <xdr:colOff>561975</xdr:colOff>
      <xdr:row>271</xdr:row>
      <xdr:rowOff>0</xdr:rowOff>
    </xdr:from>
    <xdr:to>
      <xdr:col>6</xdr:col>
      <xdr:colOff>809625</xdr:colOff>
      <xdr:row>271</xdr:row>
      <xdr:rowOff>0</xdr:rowOff>
    </xdr:to>
    <xdr:graphicFrame>
      <xdr:nvGraphicFramePr>
        <xdr:cNvPr id="36" name="Chart 29"/>
        <xdr:cNvGraphicFramePr/>
      </xdr:nvGraphicFramePr>
      <xdr:xfrm>
        <a:off x="1781175" y="112271175"/>
        <a:ext cx="39243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114300</xdr:colOff>
      <xdr:row>271</xdr:row>
      <xdr:rowOff>0</xdr:rowOff>
    </xdr:from>
    <xdr:to>
      <xdr:col>10</xdr:col>
      <xdr:colOff>238125</xdr:colOff>
      <xdr:row>271</xdr:row>
      <xdr:rowOff>0</xdr:rowOff>
    </xdr:to>
    <xdr:grpSp>
      <xdr:nvGrpSpPr>
        <xdr:cNvPr id="37" name="Group 34"/>
        <xdr:cNvGrpSpPr>
          <a:grpSpLocks/>
        </xdr:cNvGrpSpPr>
      </xdr:nvGrpSpPr>
      <xdr:grpSpPr>
        <a:xfrm>
          <a:off x="7191375" y="112271175"/>
          <a:ext cx="4514850" cy="0"/>
          <a:chOff x="8401" y="11156"/>
          <a:chExt cx="6621" cy="4283"/>
        </a:xfrm>
        <a:solidFill>
          <a:srgbClr val="FFFFFF"/>
        </a:solidFill>
      </xdr:grpSpPr>
      <xdr:sp>
        <xdr:nvSpPr>
          <xdr:cNvPr id="38" name="Rectangle 35"/>
          <xdr:cNvSpPr>
            <a:spLocks/>
          </xdr:cNvSpPr>
        </xdr:nvSpPr>
        <xdr:spPr>
          <a:xfrm>
            <a:off x="8401" y="112271175"/>
            <a:ext cx="646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9" name="Chart 36"/>
          <xdr:cNvGraphicFramePr/>
        </xdr:nvGraphicFramePr>
        <xdr:xfrm>
          <a:off x="8401" y="11156"/>
          <a:ext cx="6621" cy="372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>
        <xdr:nvSpPr>
          <xdr:cNvPr id="40" name="Rectangle 37"/>
          <xdr:cNvSpPr>
            <a:spLocks/>
          </xdr:cNvSpPr>
        </xdr:nvSpPr>
        <xdr:spPr>
          <a:xfrm>
            <a:off x="715471686" y="112271175"/>
            <a:ext cx="1538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Удовлетворительно</a:t>
            </a:r>
          </a:p>
        </xdr:txBody>
      </xdr:sp>
      <xdr:sp>
        <xdr:nvSpPr>
          <xdr:cNvPr id="41" name="Rectangle 38"/>
          <xdr:cNvSpPr>
            <a:spLocks/>
          </xdr:cNvSpPr>
        </xdr:nvSpPr>
        <xdr:spPr>
          <a:xfrm>
            <a:off x="1054521695" y="112271175"/>
            <a:ext cx="1957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Неудовлетворительно</a:t>
            </a:r>
          </a:p>
        </xdr:txBody>
      </xdr:sp>
      <xdr:sp>
        <xdr:nvSpPr>
          <xdr:cNvPr id="42" name="Rectangle 39"/>
          <xdr:cNvSpPr>
            <a:spLocks/>
          </xdr:cNvSpPr>
        </xdr:nvSpPr>
        <xdr:spPr>
          <a:xfrm>
            <a:off x="1659687438" y="112271175"/>
            <a:ext cx="1174" cy="0"/>
          </a:xfrm>
          <a:prstGeom prst="rect">
            <a:avLst/>
          </a:prstGeom>
          <a:solidFill>
            <a:srgbClr val="CFE7F5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Хорошо</a:t>
            </a:r>
          </a:p>
        </xdr:txBody>
      </xdr:sp>
    </xdr:grpSp>
    <xdr:clientData/>
  </xdr:twoCellAnchor>
  <xdr:twoCellAnchor>
    <xdr:from>
      <xdr:col>2</xdr:col>
      <xdr:colOff>590550</xdr:colOff>
      <xdr:row>270</xdr:row>
      <xdr:rowOff>1247775</xdr:rowOff>
    </xdr:from>
    <xdr:to>
      <xdr:col>6</xdr:col>
      <xdr:colOff>809625</xdr:colOff>
      <xdr:row>270</xdr:row>
      <xdr:rowOff>1247775</xdr:rowOff>
    </xdr:to>
    <xdr:sp>
      <xdr:nvSpPr>
        <xdr:cNvPr id="43" name="Rectangle 30"/>
        <xdr:cNvSpPr>
          <a:spLocks/>
        </xdr:cNvSpPr>
      </xdr:nvSpPr>
      <xdr:spPr>
        <a:xfrm>
          <a:off x="1809750" y="112271175"/>
          <a:ext cx="3895725" cy="0"/>
        </a:xfrm>
        <a:prstGeom prst="rect">
          <a:avLst/>
        </a:prstGeom>
        <a:solidFill>
          <a:srgbClr val="CFE7F5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000000"/>
              </a:solidFill>
            </a:rPr>
            <a:t>(уровень напряжения, отключения, перепады напряжения)</a:t>
          </a:r>
        </a:p>
      </xdr:txBody>
    </xdr:sp>
    <xdr:clientData/>
  </xdr:twoCellAnchor>
  <xdr:twoCellAnchor>
    <xdr:from>
      <xdr:col>3</xdr:col>
      <xdr:colOff>0</xdr:colOff>
      <xdr:row>271</xdr:row>
      <xdr:rowOff>0</xdr:rowOff>
    </xdr:from>
    <xdr:to>
      <xdr:col>7</xdr:col>
      <xdr:colOff>2486025</xdr:colOff>
      <xdr:row>271</xdr:row>
      <xdr:rowOff>0</xdr:rowOff>
    </xdr:to>
    <xdr:grpSp>
      <xdr:nvGrpSpPr>
        <xdr:cNvPr id="44" name="Group 43"/>
        <xdr:cNvGrpSpPr>
          <a:grpSpLocks/>
        </xdr:cNvGrpSpPr>
      </xdr:nvGrpSpPr>
      <xdr:grpSpPr>
        <a:xfrm>
          <a:off x="1828800" y="112271175"/>
          <a:ext cx="7734300" cy="0"/>
          <a:chOff x="0" y="15641"/>
          <a:chExt cx="12833" cy="5468"/>
        </a:xfrm>
        <a:solidFill>
          <a:srgbClr val="FFFFFF"/>
        </a:solidFill>
      </xdr:grpSpPr>
      <xdr:graphicFrame>
        <xdr:nvGraphicFramePr>
          <xdr:cNvPr id="45" name="Chart 44"/>
          <xdr:cNvGraphicFramePr/>
        </xdr:nvGraphicFramePr>
        <xdr:xfrm>
          <a:off x="0" y="15641"/>
          <a:ext cx="12833" cy="4504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sp>
        <xdr:nvSpPr>
          <xdr:cNvPr id="46" name="Rectangle 45"/>
          <xdr:cNvSpPr>
            <a:spLocks/>
          </xdr:cNvSpPr>
        </xdr:nvSpPr>
        <xdr:spPr>
          <a:xfrm>
            <a:off x="0" y="112271175"/>
            <a:ext cx="1976" cy="0"/>
          </a:xfrm>
          <a:prstGeom prst="rect">
            <a:avLst/>
          </a:prstGeom>
          <a:blipFill>
            <a:blip r:embed="rId2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7" name="Rectangle 46"/>
          <xdr:cNvSpPr>
            <a:spLocks/>
          </xdr:cNvSpPr>
        </xdr:nvSpPr>
        <xdr:spPr>
          <a:xfrm>
            <a:off x="0" y="112271175"/>
            <a:ext cx="2040" cy="0"/>
          </a:xfrm>
          <a:prstGeom prst="rect">
            <a:avLst/>
          </a:prstGeom>
          <a:blipFill>
            <a:blip r:embed="rId2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8" name="Rectangle 47"/>
          <xdr:cNvSpPr>
            <a:spLocks/>
          </xdr:cNvSpPr>
        </xdr:nvSpPr>
        <xdr:spPr>
          <a:xfrm>
            <a:off x="0" y="112271175"/>
            <a:ext cx="1976" cy="0"/>
          </a:xfrm>
          <a:prstGeom prst="rect">
            <a:avLst/>
          </a:prstGeom>
          <a:blipFill>
            <a:blip r:embed="rId2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 </a:t>
            </a:r>
          </a:p>
        </xdr:txBody>
      </xdr:sp>
      <xdr:sp>
        <xdr:nvSpPr>
          <xdr:cNvPr id="49" name="Rectangle 48"/>
          <xdr:cNvSpPr>
            <a:spLocks/>
          </xdr:cNvSpPr>
        </xdr:nvSpPr>
        <xdr:spPr>
          <a:xfrm>
            <a:off x="2049862858" y="112271175"/>
            <a:ext cx="2214" cy="0"/>
          </a:xfrm>
          <a:prstGeom prst="rect">
            <a:avLst/>
          </a:prstGeom>
          <a:blipFill>
            <a:blip r:embed="rId25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&#1044;&#1083;&#1103;%20&#1089;&#1072;&#1081;&#1090;&#1072;\2017%20&#1075;&#1086;&#1076;\&#1086;&#1090;&#1095;&#1077;&#1090;%20&#1082;%201%20&#1084;&#1072;&#1088;&#1090;&#1072;\&#1050;&#1086;&#1087;&#1080;&#1103;%20&#1043;&#1088;&#1072;&#1092;&#1080;&#1082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N1">
            <v>0.7368</v>
          </cell>
          <cell r="O1">
            <v>0.6842</v>
          </cell>
          <cell r="Q1">
            <v>0.8333</v>
          </cell>
        </row>
        <row r="2">
          <cell r="N2">
            <v>0.2632</v>
          </cell>
          <cell r="O2">
            <v>0.3158</v>
          </cell>
          <cell r="Q2">
            <v>0.1403</v>
          </cell>
        </row>
        <row r="3">
          <cell r="Q3">
            <v>0.0264</v>
          </cell>
        </row>
        <row r="22">
          <cell r="N22">
            <v>0.7807000000000001</v>
          </cell>
          <cell r="O22">
            <v>0.8158000000000001</v>
          </cell>
          <cell r="P22">
            <v>0.7894</v>
          </cell>
          <cell r="Q22">
            <v>0.7018</v>
          </cell>
          <cell r="R22" t="str">
            <v>Хорошо</v>
          </cell>
        </row>
        <row r="23">
          <cell r="N23">
            <v>0.1754</v>
          </cell>
          <cell r="O23">
            <v>0.1579</v>
          </cell>
          <cell r="P23">
            <v>0.1404</v>
          </cell>
          <cell r="Q23">
            <v>0.21930000000000002</v>
          </cell>
          <cell r="R23" t="str">
            <v>Удовлетворительно</v>
          </cell>
        </row>
        <row r="24">
          <cell r="N24">
            <v>0.0439</v>
          </cell>
          <cell r="O24">
            <v>0.0263</v>
          </cell>
          <cell r="P24">
            <v>0.0702</v>
          </cell>
          <cell r="Q24">
            <v>0.0789</v>
          </cell>
          <cell r="R24" t="str">
            <v>Неудовлетворительно</v>
          </cell>
        </row>
        <row r="42">
          <cell r="N42">
            <v>0.0614</v>
          </cell>
          <cell r="O42">
            <v>0.0702</v>
          </cell>
        </row>
        <row r="43">
          <cell r="N43">
            <v>0.2368</v>
          </cell>
          <cell r="O43">
            <v>0.2281</v>
          </cell>
        </row>
        <row r="44">
          <cell r="N44">
            <v>0.7018</v>
          </cell>
          <cell r="O44">
            <v>0.7017</v>
          </cell>
        </row>
        <row r="62">
          <cell r="N62">
            <v>0.0263</v>
          </cell>
          <cell r="O62">
            <v>0.0175</v>
          </cell>
          <cell r="P62">
            <v>0.0351</v>
          </cell>
          <cell r="Q62">
            <v>0.0351</v>
          </cell>
        </row>
        <row r="63">
          <cell r="N63">
            <v>0.1053</v>
          </cell>
          <cell r="O63">
            <v>0.1053</v>
          </cell>
          <cell r="P63">
            <v>0.0702</v>
          </cell>
          <cell r="Q63">
            <v>0.0789</v>
          </cell>
        </row>
        <row r="64">
          <cell r="N64">
            <v>0.8684000000000001</v>
          </cell>
          <cell r="O64">
            <v>0.8772000000000001</v>
          </cell>
          <cell r="P64">
            <v>0.8947</v>
          </cell>
          <cell r="Q64">
            <v>0.886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tes06@mail,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W271"/>
  <sheetViews>
    <sheetView tabSelected="1" zoomScale="80" zoomScaleNormal="80" zoomScalePageLayoutView="0" workbookViewId="0" topLeftCell="A118">
      <selection activeCell="G170" sqref="G170:G171"/>
    </sheetView>
  </sheetViews>
  <sheetFormatPr defaultColWidth="9.140625" defaultRowHeight="15"/>
  <cols>
    <col min="4" max="4" width="14.00390625" style="0" customWidth="1"/>
    <col min="5" max="5" width="15.28125" style="0" customWidth="1"/>
    <col min="6" max="6" width="16.7109375" style="0" customWidth="1"/>
    <col min="7" max="7" width="32.7109375" style="0" customWidth="1"/>
    <col min="8" max="8" width="39.57421875" style="0" customWidth="1"/>
    <col min="9" max="9" width="13.28125" style="0" customWidth="1"/>
    <col min="10" max="10" width="13.00390625" style="0" customWidth="1"/>
    <col min="11" max="11" width="9.8515625" style="0" customWidth="1"/>
    <col min="15" max="15" width="14.421875" style="0" customWidth="1"/>
    <col min="22" max="22" width="42.00390625" style="0" customWidth="1"/>
    <col min="23" max="23" width="18.7109375" style="0" customWidth="1"/>
  </cols>
  <sheetData>
    <row r="1" ht="111.75" customHeight="1">
      <c r="J1" s="1"/>
    </row>
    <row r="2" spans="6:20" ht="18.75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15</v>
      </c>
    </row>
    <row r="4" ht="18.75">
      <c r="E4" s="3" t="s">
        <v>195</v>
      </c>
    </row>
    <row r="8" ht="18.75">
      <c r="H8" s="5" t="s">
        <v>184</v>
      </c>
    </row>
    <row r="11" spans="3:15" ht="15.75">
      <c r="C11" s="63"/>
      <c r="D11" s="184" t="s">
        <v>183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</row>
    <row r="12" spans="3:15" ht="21.75" customHeight="1">
      <c r="C12" s="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</row>
    <row r="13" spans="3:15" ht="14.25" customHeight="1" thickBot="1"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9" ht="15.75" customHeight="1" thickBot="1">
      <c r="C14" s="6"/>
      <c r="D14" s="208" t="s">
        <v>85</v>
      </c>
      <c r="E14" s="211" t="s">
        <v>86</v>
      </c>
      <c r="F14" s="211"/>
      <c r="G14" s="211"/>
      <c r="H14" s="211"/>
      <c r="I14" s="211"/>
      <c r="J14" s="211"/>
      <c r="K14" s="211"/>
      <c r="L14" s="211"/>
      <c r="M14" s="212"/>
      <c r="N14" s="213" t="s">
        <v>87</v>
      </c>
      <c r="O14" s="216" t="s">
        <v>88</v>
      </c>
      <c r="S14">
        <v>7</v>
      </c>
    </row>
    <row r="15" spans="3:15" ht="15.75" thickBot="1">
      <c r="C15" s="6"/>
      <c r="D15" s="209"/>
      <c r="E15" s="219" t="s">
        <v>89</v>
      </c>
      <c r="F15" s="220"/>
      <c r="G15" s="221"/>
      <c r="H15" s="222" t="s">
        <v>90</v>
      </c>
      <c r="I15" s="223"/>
      <c r="J15" s="224"/>
      <c r="K15" s="223" t="s">
        <v>232</v>
      </c>
      <c r="L15" s="223"/>
      <c r="M15" s="224"/>
      <c r="N15" s="214"/>
      <c r="O15" s="217"/>
    </row>
    <row r="16" spans="3:15" ht="60" customHeight="1" thickBot="1">
      <c r="C16" s="6"/>
      <c r="D16" s="210"/>
      <c r="E16" s="25" t="s">
        <v>179</v>
      </c>
      <c r="F16" s="26" t="s">
        <v>91</v>
      </c>
      <c r="G16" s="27" t="s">
        <v>92</v>
      </c>
      <c r="H16" s="25" t="s">
        <v>179</v>
      </c>
      <c r="I16" s="26" t="s">
        <v>91</v>
      </c>
      <c r="J16" s="27" t="s">
        <v>92</v>
      </c>
      <c r="K16" s="25" t="s">
        <v>179</v>
      </c>
      <c r="L16" s="26" t="s">
        <v>91</v>
      </c>
      <c r="M16" s="27" t="s">
        <v>92</v>
      </c>
      <c r="N16" s="215"/>
      <c r="O16" s="218"/>
    </row>
    <row r="17" spans="3:15" ht="15">
      <c r="C17" s="6"/>
      <c r="D17" s="28" t="s">
        <v>93</v>
      </c>
      <c r="E17" s="34"/>
      <c r="F17" s="35"/>
      <c r="G17" s="28">
        <f>E17+F17</f>
        <v>0</v>
      </c>
      <c r="H17" s="29"/>
      <c r="I17" s="30"/>
      <c r="J17" s="33">
        <f>H17+I17</f>
        <v>0</v>
      </c>
      <c r="K17" s="30"/>
      <c r="L17" s="31"/>
      <c r="M17" s="28"/>
      <c r="N17" s="32">
        <f>G17+J17+M17</f>
        <v>0</v>
      </c>
      <c r="O17" s="93">
        <v>0</v>
      </c>
    </row>
    <row r="18" spans="3:15" ht="15">
      <c r="C18" s="6"/>
      <c r="D18" s="33" t="s">
        <v>95</v>
      </c>
      <c r="E18" s="34"/>
      <c r="F18" s="35">
        <v>15</v>
      </c>
      <c r="G18" s="33">
        <f>E18+F18</f>
        <v>15</v>
      </c>
      <c r="H18" s="34"/>
      <c r="I18" s="35"/>
      <c r="J18" s="33">
        <f>H18+I18</f>
        <v>0</v>
      </c>
      <c r="K18" s="35"/>
      <c r="L18" s="36"/>
      <c r="M18" s="33"/>
      <c r="N18" s="37">
        <f>G18+J18+M18</f>
        <v>15</v>
      </c>
      <c r="O18" s="94">
        <v>20</v>
      </c>
    </row>
    <row r="19" spans="3:15" ht="15.75" thickBot="1">
      <c r="C19" s="6"/>
      <c r="D19" s="38" t="s">
        <v>96</v>
      </c>
      <c r="E19" s="39">
        <v>5092</v>
      </c>
      <c r="F19" s="40">
        <v>568</v>
      </c>
      <c r="G19" s="38">
        <f>E19+F19</f>
        <v>5660</v>
      </c>
      <c r="H19" s="39">
        <v>3</v>
      </c>
      <c r="I19" s="40">
        <v>342</v>
      </c>
      <c r="J19" s="33">
        <f>H19+I19</f>
        <v>345</v>
      </c>
      <c r="K19" s="40"/>
      <c r="L19" s="41">
        <v>1</v>
      </c>
      <c r="M19" s="38">
        <v>1</v>
      </c>
      <c r="N19" s="42">
        <f>G19+J19+M19</f>
        <v>6006</v>
      </c>
      <c r="O19" s="95">
        <v>1.8</v>
      </c>
    </row>
    <row r="20" spans="3:15" ht="15.75" customHeight="1" thickBot="1">
      <c r="C20" s="1"/>
      <c r="D20" s="43" t="s">
        <v>97</v>
      </c>
      <c r="E20" s="44">
        <f aca="true" t="shared" si="0" ref="E20:N20">E17+E18+E19</f>
        <v>5092</v>
      </c>
      <c r="F20" s="45">
        <f t="shared" si="0"/>
        <v>583</v>
      </c>
      <c r="G20" s="46">
        <f t="shared" si="0"/>
        <v>5675</v>
      </c>
      <c r="H20" s="44">
        <f t="shared" si="0"/>
        <v>3</v>
      </c>
      <c r="I20" s="45">
        <f t="shared" si="0"/>
        <v>342</v>
      </c>
      <c r="J20" s="46">
        <f t="shared" si="0"/>
        <v>345</v>
      </c>
      <c r="K20" s="44">
        <f t="shared" si="0"/>
        <v>0</v>
      </c>
      <c r="L20" s="45">
        <f t="shared" si="0"/>
        <v>1</v>
      </c>
      <c r="M20" s="46">
        <f t="shared" si="0"/>
        <v>1</v>
      </c>
      <c r="N20" s="47">
        <f t="shared" si="0"/>
        <v>6021</v>
      </c>
      <c r="O20" s="96">
        <f>O17+O18+O19</f>
        <v>21.8</v>
      </c>
    </row>
    <row r="21" spans="3:5" ht="15">
      <c r="C21" s="1"/>
      <c r="D21" s="1"/>
      <c r="E21" s="1"/>
    </row>
    <row r="22" spans="3:15" ht="15.75" customHeight="1">
      <c r="C22" s="21"/>
      <c r="D22" s="151" t="s">
        <v>106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spans="3:15" ht="15.75" customHeight="1">
      <c r="C23" s="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</row>
    <row r="24" spans="3:15" ht="15.75" customHeight="1">
      <c r="C24" s="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3:15" ht="15.75" customHeight="1">
      <c r="C25" s="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3:11" ht="133.5" customHeight="1">
      <c r="C26" s="1"/>
      <c r="D26" s="97" t="s">
        <v>98</v>
      </c>
      <c r="E26" s="97" t="s">
        <v>99</v>
      </c>
      <c r="F26" s="97" t="s">
        <v>100</v>
      </c>
      <c r="G26" s="97" t="s">
        <v>101</v>
      </c>
      <c r="H26" s="97" t="s">
        <v>102</v>
      </c>
      <c r="I26" s="97" t="s">
        <v>103</v>
      </c>
      <c r="J26" s="97" t="s">
        <v>87</v>
      </c>
      <c r="K26" s="97" t="s">
        <v>88</v>
      </c>
    </row>
    <row r="27" spans="3:11" ht="62.25" customHeight="1">
      <c r="C27" s="1"/>
      <c r="D27" s="48">
        <v>1</v>
      </c>
      <c r="E27" s="62" t="s">
        <v>97</v>
      </c>
      <c r="F27" s="49">
        <f>E20+H20+K20</f>
        <v>5095</v>
      </c>
      <c r="G27" s="49">
        <f>F20+I20+L20-H27</f>
        <v>782</v>
      </c>
      <c r="H27" s="49">
        <f>H28+H29</f>
        <v>144</v>
      </c>
      <c r="I27" s="49"/>
      <c r="J27" s="49">
        <f>I27+H27+G27+F27</f>
        <v>6021</v>
      </c>
      <c r="K27" s="98">
        <f>O20</f>
        <v>21.8</v>
      </c>
    </row>
    <row r="28" spans="3:11" ht="43.5" customHeight="1">
      <c r="C28" s="1"/>
      <c r="D28" s="48" t="s">
        <v>13</v>
      </c>
      <c r="E28" s="62" t="s">
        <v>104</v>
      </c>
      <c r="F28" s="49">
        <v>882</v>
      </c>
      <c r="G28" s="49">
        <v>774</v>
      </c>
      <c r="H28" s="49">
        <v>89</v>
      </c>
      <c r="I28" s="49"/>
      <c r="J28" s="49">
        <f>I28+H28+G28+F28</f>
        <v>1745</v>
      </c>
      <c r="K28" s="98">
        <v>-0.9</v>
      </c>
    </row>
    <row r="29" spans="3:11" ht="43.5" customHeight="1">
      <c r="C29" s="1"/>
      <c r="D29" s="48" t="s">
        <v>14</v>
      </c>
      <c r="E29" s="62" t="s">
        <v>105</v>
      </c>
      <c r="F29" s="49">
        <v>4213</v>
      </c>
      <c r="G29" s="49">
        <v>12</v>
      </c>
      <c r="H29" s="49">
        <v>55</v>
      </c>
      <c r="I29" s="49"/>
      <c r="J29" s="49">
        <f>I29+H29+G29+F29</f>
        <v>4280</v>
      </c>
      <c r="K29" s="98">
        <v>0.4</v>
      </c>
    </row>
    <row r="30" spans="3:5" ht="15.75" customHeight="1">
      <c r="C30" s="1"/>
      <c r="D30" s="1"/>
      <c r="E30" s="1"/>
    </row>
    <row r="31" spans="3:15" ht="15.75" customHeight="1">
      <c r="C31" s="1"/>
      <c r="D31" s="252" t="s">
        <v>222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</row>
    <row r="32" spans="3:15" ht="10.5" customHeight="1">
      <c r="C32" s="1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</row>
    <row r="33" spans="3:15" ht="7.5" customHeight="1">
      <c r="C33" s="1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</row>
    <row r="34" spans="3:5" ht="15">
      <c r="C34" s="1"/>
      <c r="D34" s="1"/>
      <c r="E34" s="1"/>
    </row>
    <row r="35" spans="3:10" ht="47.25">
      <c r="C35" s="1"/>
      <c r="D35" s="204"/>
      <c r="E35" s="196" t="s">
        <v>196</v>
      </c>
      <c r="F35" s="196" t="s">
        <v>197</v>
      </c>
      <c r="G35" s="196" t="s">
        <v>198</v>
      </c>
      <c r="H35" s="102" t="s">
        <v>199</v>
      </c>
      <c r="I35" s="102" t="s">
        <v>200</v>
      </c>
      <c r="J35" s="102" t="s">
        <v>201</v>
      </c>
    </row>
    <row r="36" spans="3:10" ht="15.75">
      <c r="C36" s="1"/>
      <c r="D36" s="205"/>
      <c r="E36" s="197"/>
      <c r="F36" s="197"/>
      <c r="G36" s="197"/>
      <c r="H36" s="102" t="s">
        <v>202</v>
      </c>
      <c r="I36" s="102" t="s">
        <v>8</v>
      </c>
      <c r="J36" s="102" t="s">
        <v>203</v>
      </c>
    </row>
    <row r="37" spans="3:10" ht="31.5">
      <c r="C37" s="1"/>
      <c r="D37" s="103">
        <v>1</v>
      </c>
      <c r="E37" s="103">
        <f>+D37+1</f>
        <v>2</v>
      </c>
      <c r="F37" s="103">
        <f>+E37+1</f>
        <v>3</v>
      </c>
      <c r="G37" s="103">
        <f>+F37+1</f>
        <v>4</v>
      </c>
      <c r="H37" s="103">
        <f>+G37+1</f>
        <v>5</v>
      </c>
      <c r="I37" s="103">
        <f>+H37+1</f>
        <v>6</v>
      </c>
      <c r="J37" s="103" t="s">
        <v>204</v>
      </c>
    </row>
    <row r="38" spans="3:10" ht="15.75">
      <c r="C38" s="1"/>
      <c r="D38" s="174" t="s">
        <v>205</v>
      </c>
      <c r="E38" s="174" t="s">
        <v>206</v>
      </c>
      <c r="F38" s="174">
        <v>1</v>
      </c>
      <c r="G38" s="102" t="s">
        <v>207</v>
      </c>
      <c r="H38" s="104">
        <v>180</v>
      </c>
      <c r="I38" s="104"/>
      <c r="J38" s="105">
        <f aca="true" t="shared" si="1" ref="J38:J54">H38*I38/100</f>
        <v>0</v>
      </c>
    </row>
    <row r="39" spans="3:10" ht="15.75">
      <c r="C39" s="1"/>
      <c r="D39" s="174"/>
      <c r="E39" s="174"/>
      <c r="F39" s="174"/>
      <c r="G39" s="102" t="s">
        <v>208</v>
      </c>
      <c r="H39" s="104">
        <v>160</v>
      </c>
      <c r="I39" s="104"/>
      <c r="J39" s="105">
        <f t="shared" si="1"/>
        <v>0</v>
      </c>
    </row>
    <row r="40" spans="3:10" ht="15.75">
      <c r="C40" s="1"/>
      <c r="D40" s="174"/>
      <c r="E40" s="174"/>
      <c r="F40" s="174"/>
      <c r="G40" s="102" t="s">
        <v>209</v>
      </c>
      <c r="H40" s="104">
        <v>130</v>
      </c>
      <c r="I40" s="104"/>
      <c r="J40" s="105">
        <f t="shared" si="1"/>
        <v>0</v>
      </c>
    </row>
    <row r="41" spans="3:10" ht="15.75">
      <c r="C41" s="1"/>
      <c r="D41" s="174"/>
      <c r="E41" s="174"/>
      <c r="F41" s="174">
        <v>2</v>
      </c>
      <c r="G41" s="102" t="s">
        <v>208</v>
      </c>
      <c r="H41" s="104">
        <v>190</v>
      </c>
      <c r="I41" s="104"/>
      <c r="J41" s="105">
        <f t="shared" si="1"/>
        <v>0</v>
      </c>
    </row>
    <row r="42" spans="3:10" ht="15.75">
      <c r="C42" s="1"/>
      <c r="D42" s="174"/>
      <c r="E42" s="174"/>
      <c r="F42" s="174"/>
      <c r="G42" s="102" t="s">
        <v>209</v>
      </c>
      <c r="H42" s="104">
        <v>160</v>
      </c>
      <c r="I42" s="104"/>
      <c r="J42" s="105">
        <f>H42*I42/100</f>
        <v>0</v>
      </c>
    </row>
    <row r="43" spans="3:10" ht="15.75">
      <c r="C43" s="1"/>
      <c r="D43" s="104" t="s">
        <v>210</v>
      </c>
      <c r="E43" s="104">
        <v>110</v>
      </c>
      <c r="F43" s="103" t="s">
        <v>94</v>
      </c>
      <c r="G43" s="103" t="s">
        <v>94</v>
      </c>
      <c r="H43" s="104">
        <v>2300</v>
      </c>
      <c r="I43" s="104"/>
      <c r="J43" s="105">
        <f t="shared" si="1"/>
        <v>0</v>
      </c>
    </row>
    <row r="44" spans="3:10" ht="15.75">
      <c r="C44" s="1"/>
      <c r="D44" s="178" t="s">
        <v>211</v>
      </c>
      <c r="E44" s="179"/>
      <c r="F44" s="179"/>
      <c r="G44" s="179"/>
      <c r="H44" s="179"/>
      <c r="I44" s="180"/>
      <c r="J44" s="106">
        <f>J42</f>
        <v>0</v>
      </c>
    </row>
    <row r="45" spans="3:10" ht="15.75">
      <c r="C45" s="1"/>
      <c r="D45" s="181" t="s">
        <v>205</v>
      </c>
      <c r="E45" s="181">
        <v>35</v>
      </c>
      <c r="F45" s="181">
        <v>1</v>
      </c>
      <c r="G45" s="102" t="s">
        <v>207</v>
      </c>
      <c r="H45" s="104">
        <v>170</v>
      </c>
      <c r="I45" s="104"/>
      <c r="J45" s="105">
        <f t="shared" si="1"/>
        <v>0</v>
      </c>
    </row>
    <row r="46" spans="3:10" ht="15.75">
      <c r="C46" s="1"/>
      <c r="D46" s="181"/>
      <c r="E46" s="181"/>
      <c r="F46" s="181"/>
      <c r="G46" s="102" t="s">
        <v>208</v>
      </c>
      <c r="H46" s="104">
        <v>140</v>
      </c>
      <c r="I46" s="104"/>
      <c r="J46" s="105">
        <f t="shared" si="1"/>
        <v>0</v>
      </c>
    </row>
    <row r="47" spans="3:10" ht="15.75">
      <c r="C47" s="1"/>
      <c r="D47" s="181"/>
      <c r="E47" s="181"/>
      <c r="F47" s="181"/>
      <c r="G47" s="102" t="s">
        <v>209</v>
      </c>
      <c r="H47" s="104">
        <v>120</v>
      </c>
      <c r="I47" s="104"/>
      <c r="J47" s="105">
        <f t="shared" si="1"/>
        <v>0</v>
      </c>
    </row>
    <row r="48" spans="3:10" ht="15.75">
      <c r="C48" s="1"/>
      <c r="D48" s="181"/>
      <c r="E48" s="181"/>
      <c r="F48" s="181">
        <v>2</v>
      </c>
      <c r="G48" s="102" t="s">
        <v>208</v>
      </c>
      <c r="H48" s="104">
        <v>180</v>
      </c>
      <c r="I48" s="104"/>
      <c r="J48" s="105">
        <f t="shared" si="1"/>
        <v>0</v>
      </c>
    </row>
    <row r="49" spans="3:10" ht="15.75">
      <c r="C49" s="1"/>
      <c r="D49" s="181"/>
      <c r="E49" s="181"/>
      <c r="F49" s="181"/>
      <c r="G49" s="102" t="s">
        <v>209</v>
      </c>
      <c r="H49" s="104">
        <v>150</v>
      </c>
      <c r="I49" s="104">
        <v>0.05</v>
      </c>
      <c r="J49" s="105">
        <f t="shared" si="1"/>
        <v>0.075</v>
      </c>
    </row>
    <row r="50" spans="3:10" ht="15.75">
      <c r="C50" s="1"/>
      <c r="D50" s="181"/>
      <c r="E50" s="182" t="s">
        <v>212</v>
      </c>
      <c r="F50" s="183" t="s">
        <v>94</v>
      </c>
      <c r="G50" s="104" t="s">
        <v>207</v>
      </c>
      <c r="H50" s="104">
        <v>160</v>
      </c>
      <c r="I50" s="104">
        <v>8.407</v>
      </c>
      <c r="J50" s="105">
        <f t="shared" si="1"/>
        <v>13.451199999999998</v>
      </c>
    </row>
    <row r="51" spans="3:10" ht="15.75">
      <c r="C51" s="1"/>
      <c r="D51" s="181"/>
      <c r="E51" s="182"/>
      <c r="F51" s="183"/>
      <c r="G51" s="102" t="s">
        <v>213</v>
      </c>
      <c r="H51" s="104">
        <v>140</v>
      </c>
      <c r="I51" s="104">
        <v>18.883</v>
      </c>
      <c r="J51" s="105">
        <f t="shared" si="1"/>
        <v>26.4362</v>
      </c>
    </row>
    <row r="52" spans="3:10" ht="15.75">
      <c r="C52" s="1"/>
      <c r="D52" s="181"/>
      <c r="E52" s="182"/>
      <c r="F52" s="183"/>
      <c r="G52" s="102" t="s">
        <v>214</v>
      </c>
      <c r="H52" s="104">
        <v>110</v>
      </c>
      <c r="I52" s="107">
        <v>15.755</v>
      </c>
      <c r="J52" s="105">
        <f t="shared" si="1"/>
        <v>17.3305</v>
      </c>
    </row>
    <row r="53" spans="3:10" ht="15.75">
      <c r="C53" s="1"/>
      <c r="D53" s="174" t="s">
        <v>210</v>
      </c>
      <c r="E53" s="104">
        <v>35</v>
      </c>
      <c r="F53" s="103" t="s">
        <v>94</v>
      </c>
      <c r="G53" s="103" t="s">
        <v>94</v>
      </c>
      <c r="H53" s="104">
        <v>470</v>
      </c>
      <c r="I53" s="104"/>
      <c r="J53" s="105">
        <f t="shared" si="1"/>
        <v>0</v>
      </c>
    </row>
    <row r="54" spans="3:10" ht="15.75">
      <c r="C54" s="1"/>
      <c r="D54" s="175"/>
      <c r="E54" s="108" t="s">
        <v>215</v>
      </c>
      <c r="F54" s="109" t="s">
        <v>94</v>
      </c>
      <c r="G54" s="109" t="s">
        <v>94</v>
      </c>
      <c r="H54" s="110">
        <v>350</v>
      </c>
      <c r="I54" s="111">
        <v>39.849</v>
      </c>
      <c r="J54" s="105">
        <f t="shared" si="1"/>
        <v>139.4715</v>
      </c>
    </row>
    <row r="55" spans="3:10" ht="15.75">
      <c r="C55" s="1"/>
      <c r="D55" s="178" t="s">
        <v>216</v>
      </c>
      <c r="E55" s="179"/>
      <c r="F55" s="179"/>
      <c r="G55" s="179"/>
      <c r="H55" s="179"/>
      <c r="I55" s="180"/>
      <c r="J55" s="106">
        <f>J50+J51+J52+J54</f>
        <v>196.68939999999998</v>
      </c>
    </row>
    <row r="56" spans="3:10" ht="15.75">
      <c r="C56" s="1"/>
      <c r="D56" s="178" t="s">
        <v>217</v>
      </c>
      <c r="E56" s="179"/>
      <c r="F56" s="179"/>
      <c r="G56" s="179"/>
      <c r="H56" s="179"/>
      <c r="I56" s="180"/>
      <c r="J56" s="106">
        <f>J49+J53</f>
        <v>0.075</v>
      </c>
    </row>
    <row r="57" spans="3:10" ht="15.75">
      <c r="C57" s="1"/>
      <c r="D57" s="181" t="s">
        <v>205</v>
      </c>
      <c r="E57" s="182" t="s">
        <v>218</v>
      </c>
      <c r="F57" s="181" t="s">
        <v>94</v>
      </c>
      <c r="G57" s="104" t="s">
        <v>207</v>
      </c>
      <c r="H57" s="104">
        <v>260</v>
      </c>
      <c r="I57" s="104">
        <v>57.166</v>
      </c>
      <c r="J57" s="105">
        <f>H57*I57/100</f>
        <v>148.6316</v>
      </c>
    </row>
    <row r="58" spans="3:10" ht="15.75">
      <c r="C58" s="1"/>
      <c r="D58" s="181"/>
      <c r="E58" s="182"/>
      <c r="F58" s="181"/>
      <c r="G58" s="102" t="s">
        <v>213</v>
      </c>
      <c r="H58" s="104">
        <v>220</v>
      </c>
      <c r="I58" s="104">
        <v>37.603</v>
      </c>
      <c r="J58" s="105">
        <f>H58*I58/100</f>
        <v>82.7266</v>
      </c>
    </row>
    <row r="59" spans="3:10" ht="15.75">
      <c r="C59" s="1"/>
      <c r="D59" s="181"/>
      <c r="E59" s="182"/>
      <c r="F59" s="181"/>
      <c r="G59" s="102" t="s">
        <v>214</v>
      </c>
      <c r="H59" s="104">
        <v>150</v>
      </c>
      <c r="I59" s="113">
        <v>24.806</v>
      </c>
      <c r="J59" s="105">
        <f>H59*I59/100</f>
        <v>37.209</v>
      </c>
    </row>
    <row r="60" spans="3:10" ht="15.75">
      <c r="C60" s="1"/>
      <c r="D60" s="102" t="s">
        <v>210</v>
      </c>
      <c r="E60" s="112" t="s">
        <v>219</v>
      </c>
      <c r="F60" s="103" t="s">
        <v>94</v>
      </c>
      <c r="G60" s="103" t="s">
        <v>94</v>
      </c>
      <c r="H60" s="104">
        <v>270</v>
      </c>
      <c r="I60" s="113">
        <v>47.423</v>
      </c>
      <c r="J60" s="105">
        <f>H60*I60/100</f>
        <v>128.0421</v>
      </c>
    </row>
    <row r="61" spans="3:10" ht="15.75">
      <c r="C61" s="1"/>
      <c r="D61" s="178" t="s">
        <v>220</v>
      </c>
      <c r="E61" s="179"/>
      <c r="F61" s="179"/>
      <c r="G61" s="179"/>
      <c r="H61" s="179"/>
      <c r="I61" s="180"/>
      <c r="J61" s="106">
        <f>SUM(J57:J60)</f>
        <v>396.6093</v>
      </c>
    </row>
    <row r="62" spans="3:10" ht="15.75">
      <c r="C62" s="1"/>
      <c r="D62" s="249" t="s">
        <v>221</v>
      </c>
      <c r="E62" s="250"/>
      <c r="F62" s="250"/>
      <c r="G62" s="250"/>
      <c r="H62" s="250"/>
      <c r="I62" s="250"/>
      <c r="J62" s="251"/>
    </row>
    <row r="63" spans="3:5" ht="15">
      <c r="C63" s="1"/>
      <c r="D63" s="1"/>
      <c r="E63" s="1"/>
    </row>
    <row r="64" spans="4:11" ht="15.75">
      <c r="D64" s="1"/>
      <c r="E64" s="2"/>
      <c r="F64" s="2"/>
      <c r="G64" s="2"/>
      <c r="H64" s="2"/>
      <c r="I64" s="2"/>
      <c r="J64" s="2"/>
      <c r="K64" s="2"/>
    </row>
    <row r="65" spans="3:11" ht="15.75" customHeight="1">
      <c r="C65" s="21"/>
      <c r="D65" s="185" t="s">
        <v>225</v>
      </c>
      <c r="E65" s="185"/>
      <c r="F65" s="185"/>
      <c r="G65" s="185"/>
      <c r="H65" s="185"/>
      <c r="I65" s="185"/>
      <c r="J65" s="185"/>
      <c r="K65" s="185"/>
    </row>
    <row r="66" spans="4:11" ht="30.75" customHeight="1" thickBot="1">
      <c r="D66" s="186"/>
      <c r="E66" s="186"/>
      <c r="F66" s="186"/>
      <c r="G66" s="186"/>
      <c r="H66" s="186"/>
      <c r="I66" s="186"/>
      <c r="J66" s="186"/>
      <c r="K66" s="186"/>
    </row>
    <row r="67" spans="4:11" ht="15.75">
      <c r="D67" s="192" t="s">
        <v>178</v>
      </c>
      <c r="E67" s="194" t="s">
        <v>0</v>
      </c>
      <c r="F67" s="201" t="s">
        <v>227</v>
      </c>
      <c r="G67" s="202"/>
      <c r="H67" s="203"/>
      <c r="I67" s="187" t="s">
        <v>226</v>
      </c>
      <c r="J67" s="188"/>
      <c r="K67" s="189"/>
    </row>
    <row r="68" spans="4:11" ht="16.5" thickBot="1">
      <c r="D68" s="193"/>
      <c r="E68" s="195"/>
      <c r="F68" s="76" t="s">
        <v>1</v>
      </c>
      <c r="G68" s="77" t="s">
        <v>2</v>
      </c>
      <c r="H68" s="78" t="s">
        <v>3</v>
      </c>
      <c r="I68" s="76" t="s">
        <v>1</v>
      </c>
      <c r="J68" s="77" t="s">
        <v>2</v>
      </c>
      <c r="K68" s="78" t="s">
        <v>3</v>
      </c>
    </row>
    <row r="69" spans="4:11" ht="15.75">
      <c r="D69" s="79">
        <v>1</v>
      </c>
      <c r="E69" s="80" t="s">
        <v>4</v>
      </c>
      <c r="F69" s="79">
        <v>0</v>
      </c>
      <c r="G69" s="79" t="s">
        <v>5</v>
      </c>
      <c r="H69" s="79"/>
      <c r="I69" s="79">
        <v>0</v>
      </c>
      <c r="J69" s="79" t="s">
        <v>5</v>
      </c>
      <c r="K69" s="79"/>
    </row>
    <row r="70" spans="4:11" ht="47.25">
      <c r="D70" s="81">
        <f>1+D69</f>
        <v>2</v>
      </c>
      <c r="E70" s="82" t="s">
        <v>6</v>
      </c>
      <c r="F70" s="81">
        <v>133</v>
      </c>
      <c r="G70" s="81" t="s">
        <v>5</v>
      </c>
      <c r="H70" s="81"/>
      <c r="I70" s="81">
        <v>133</v>
      </c>
      <c r="J70" s="81" t="s">
        <v>5</v>
      </c>
      <c r="K70" s="81"/>
    </row>
    <row r="71" spans="4:11" ht="15.75">
      <c r="D71" s="79">
        <v>3</v>
      </c>
      <c r="E71" s="83" t="s">
        <v>7</v>
      </c>
      <c r="F71" s="81">
        <v>0</v>
      </c>
      <c r="G71" s="81" t="s">
        <v>8</v>
      </c>
      <c r="H71" s="81"/>
      <c r="I71" s="81">
        <v>0</v>
      </c>
      <c r="J71" s="81" t="s">
        <v>8</v>
      </c>
      <c r="K71" s="81"/>
    </row>
    <row r="72" spans="4:11" ht="15.75">
      <c r="D72" s="81">
        <v>4</v>
      </c>
      <c r="E72" s="114" t="s">
        <v>223</v>
      </c>
      <c r="F72" s="81">
        <v>0.05</v>
      </c>
      <c r="G72" s="81" t="s">
        <v>8</v>
      </c>
      <c r="H72" s="81"/>
      <c r="I72" s="81">
        <v>0.05</v>
      </c>
      <c r="J72" s="81" t="s">
        <v>8</v>
      </c>
      <c r="K72" s="81"/>
    </row>
    <row r="73" spans="4:11" ht="15.75">
      <c r="D73" s="79">
        <v>5</v>
      </c>
      <c r="E73" s="83" t="s">
        <v>9</v>
      </c>
      <c r="F73" s="84">
        <v>30.05</v>
      </c>
      <c r="G73" s="84" t="s">
        <v>8</v>
      </c>
      <c r="H73" s="84"/>
      <c r="I73" s="84">
        <v>43.045</v>
      </c>
      <c r="J73" s="84" t="s">
        <v>8</v>
      </c>
      <c r="K73" s="84"/>
    </row>
    <row r="74" spans="4:11" ht="15.75">
      <c r="D74" s="81">
        <v>6</v>
      </c>
      <c r="E74" s="83" t="s">
        <v>10</v>
      </c>
      <c r="F74" s="81">
        <v>116.675</v>
      </c>
      <c r="G74" s="81" t="s">
        <v>8</v>
      </c>
      <c r="H74" s="81"/>
      <c r="I74" s="81">
        <v>119.575</v>
      </c>
      <c r="J74" s="81" t="s">
        <v>8</v>
      </c>
      <c r="K74" s="81"/>
    </row>
    <row r="75" spans="4:11" ht="15.75">
      <c r="D75" s="79">
        <v>7</v>
      </c>
      <c r="E75" s="85" t="s">
        <v>11</v>
      </c>
      <c r="F75" s="84">
        <v>38.479</v>
      </c>
      <c r="G75" s="81" t="s">
        <v>8</v>
      </c>
      <c r="H75" s="84"/>
      <c r="I75" s="84">
        <v>39.849</v>
      </c>
      <c r="J75" s="81" t="s">
        <v>8</v>
      </c>
      <c r="K75" s="84"/>
    </row>
    <row r="76" spans="4:11" ht="15.75">
      <c r="D76" s="81">
        <v>8</v>
      </c>
      <c r="E76" s="85" t="s">
        <v>12</v>
      </c>
      <c r="F76" s="84">
        <v>47.173</v>
      </c>
      <c r="G76" s="81" t="s">
        <v>8</v>
      </c>
      <c r="H76" s="84"/>
      <c r="I76" s="84">
        <v>47.423</v>
      </c>
      <c r="J76" s="81" t="s">
        <v>8</v>
      </c>
      <c r="K76" s="84"/>
    </row>
    <row r="81" spans="8:17" ht="18.75">
      <c r="H81" s="3" t="s">
        <v>16</v>
      </c>
      <c r="L81" s="3"/>
      <c r="M81" s="3"/>
      <c r="N81" s="3"/>
      <c r="O81" s="3"/>
      <c r="P81" s="3"/>
      <c r="Q81" s="3"/>
    </row>
    <row r="84" spans="3:5" ht="15.75">
      <c r="C84" s="21"/>
      <c r="D84" s="21" t="s">
        <v>228</v>
      </c>
      <c r="E84" s="21"/>
    </row>
    <row r="87" spans="4:8" ht="15.75" customHeight="1" thickBot="1">
      <c r="D87" s="206" t="s">
        <v>176</v>
      </c>
      <c r="E87" s="206"/>
      <c r="F87" s="206"/>
      <c r="G87" s="206"/>
      <c r="H87" s="206"/>
    </row>
    <row r="88" spans="4:8" ht="15.75" customHeight="1">
      <c r="D88" s="123" t="s">
        <v>29</v>
      </c>
      <c r="E88" s="123" t="s">
        <v>146</v>
      </c>
      <c r="F88" s="147" t="s">
        <v>147</v>
      </c>
      <c r="G88" s="190"/>
      <c r="H88" s="148"/>
    </row>
    <row r="89" spans="4:8" ht="15.75" customHeight="1" thickBot="1">
      <c r="D89" s="131"/>
      <c r="E89" s="131"/>
      <c r="F89" s="149"/>
      <c r="G89" s="191"/>
      <c r="H89" s="150"/>
    </row>
    <row r="90" spans="4:8" ht="16.5" thickBot="1">
      <c r="D90" s="17"/>
      <c r="E90" s="65"/>
      <c r="F90" s="55" t="s">
        <v>224</v>
      </c>
      <c r="G90" s="68" t="s">
        <v>226</v>
      </c>
      <c r="H90" s="68" t="s">
        <v>148</v>
      </c>
    </row>
    <row r="91" spans="4:8" ht="25.5" customHeight="1" thickBot="1">
      <c r="D91" s="56">
        <v>1</v>
      </c>
      <c r="E91" s="55">
        <v>2</v>
      </c>
      <c r="F91" s="55">
        <v>3</v>
      </c>
      <c r="G91" s="55">
        <v>4</v>
      </c>
      <c r="H91" s="55">
        <v>5</v>
      </c>
    </row>
    <row r="92" spans="4:8" ht="171" customHeight="1">
      <c r="D92" s="171">
        <v>1</v>
      </c>
      <c r="E92" s="123" t="s">
        <v>229</v>
      </c>
      <c r="F92" s="171"/>
      <c r="G92" s="171"/>
      <c r="H92" s="171"/>
    </row>
    <row r="93" spans="4:8" ht="5.25" customHeight="1" thickBot="1">
      <c r="D93" s="172"/>
      <c r="E93" s="124"/>
      <c r="F93" s="172"/>
      <c r="G93" s="172"/>
      <c r="H93" s="172"/>
    </row>
    <row r="94" spans="4:8" ht="32.25" thickBot="1">
      <c r="D94" s="72" t="s">
        <v>13</v>
      </c>
      <c r="E94" s="70" t="s">
        <v>150</v>
      </c>
      <c r="F94" s="65" t="s">
        <v>94</v>
      </c>
      <c r="G94" s="65" t="s">
        <v>94</v>
      </c>
      <c r="H94" s="65" t="s">
        <v>32</v>
      </c>
    </row>
    <row r="95" spans="4:8" ht="32.25" thickBot="1">
      <c r="D95" s="72" t="s">
        <v>14</v>
      </c>
      <c r="E95" s="70" t="s">
        <v>151</v>
      </c>
      <c r="F95" s="65" t="s">
        <v>94</v>
      </c>
      <c r="G95" s="65" t="s">
        <v>94</v>
      </c>
      <c r="H95" s="65"/>
    </row>
    <row r="96" spans="4:8" ht="32.25" thickBot="1">
      <c r="D96" s="72" t="s">
        <v>74</v>
      </c>
      <c r="E96" s="70" t="s">
        <v>152</v>
      </c>
      <c r="F96" s="65"/>
      <c r="G96" s="65"/>
      <c r="H96" s="65"/>
    </row>
    <row r="97" spans="4:8" ht="16.5" thickBot="1">
      <c r="D97" s="72" t="s">
        <v>75</v>
      </c>
      <c r="E97" s="70" t="s">
        <v>153</v>
      </c>
      <c r="F97" s="65"/>
      <c r="G97" s="65"/>
      <c r="H97" s="65"/>
    </row>
    <row r="98" spans="4:8" ht="126.75" customHeight="1">
      <c r="D98" s="171">
        <v>2</v>
      </c>
      <c r="E98" s="12" t="s">
        <v>154</v>
      </c>
      <c r="F98" s="171"/>
      <c r="G98" s="171"/>
      <c r="H98" s="171"/>
    </row>
    <row r="99" spans="4:8" ht="16.5" thickBot="1">
      <c r="D99" s="172"/>
      <c r="E99" s="65" t="s">
        <v>149</v>
      </c>
      <c r="F99" s="172"/>
      <c r="G99" s="172"/>
      <c r="H99" s="172"/>
    </row>
    <row r="100" spans="4:8" ht="32.25" thickBot="1">
      <c r="D100" s="69" t="s">
        <v>42</v>
      </c>
      <c r="E100" s="70" t="s">
        <v>150</v>
      </c>
      <c r="F100" s="65" t="s">
        <v>94</v>
      </c>
      <c r="G100" s="65" t="s">
        <v>94</v>
      </c>
      <c r="H100" s="65"/>
    </row>
    <row r="101" spans="4:8" ht="32.25" thickBot="1">
      <c r="D101" s="69" t="s">
        <v>17</v>
      </c>
      <c r="E101" s="70" t="s">
        <v>151</v>
      </c>
      <c r="F101" s="65" t="s">
        <v>94</v>
      </c>
      <c r="G101" s="65" t="s">
        <v>94</v>
      </c>
      <c r="H101" s="65"/>
    </row>
    <row r="102" spans="4:8" ht="32.25" thickBot="1">
      <c r="D102" s="69" t="s">
        <v>18</v>
      </c>
      <c r="E102" s="70" t="s">
        <v>152</v>
      </c>
      <c r="F102" s="65"/>
      <c r="G102" s="65"/>
      <c r="H102" s="65"/>
    </row>
    <row r="103" spans="4:8" ht="16.5" thickBot="1">
      <c r="D103" s="69" t="s">
        <v>80</v>
      </c>
      <c r="E103" s="70" t="s">
        <v>153</v>
      </c>
      <c r="F103" s="65"/>
      <c r="G103" s="65"/>
      <c r="H103" s="65"/>
    </row>
    <row r="104" spans="4:8" ht="409.5" customHeight="1">
      <c r="D104" s="171">
        <v>3</v>
      </c>
      <c r="E104" s="12" t="s">
        <v>155</v>
      </c>
      <c r="F104" s="171"/>
      <c r="G104" s="171"/>
      <c r="H104" s="171"/>
    </row>
    <row r="105" spans="4:8" ht="24.75" customHeight="1" thickBot="1">
      <c r="D105" s="172"/>
      <c r="E105" s="65" t="s">
        <v>149</v>
      </c>
      <c r="F105" s="172"/>
      <c r="G105" s="172"/>
      <c r="H105" s="172"/>
    </row>
    <row r="106" spans="4:8" ht="32.25" thickBot="1">
      <c r="D106" s="69" t="s">
        <v>83</v>
      </c>
      <c r="E106" s="70" t="s">
        <v>150</v>
      </c>
      <c r="F106" s="65" t="s">
        <v>94</v>
      </c>
      <c r="G106" s="65" t="s">
        <v>94</v>
      </c>
      <c r="H106" s="65"/>
    </row>
    <row r="107" spans="4:8" ht="32.25" thickBot="1">
      <c r="D107" s="69" t="s">
        <v>20</v>
      </c>
      <c r="E107" s="70" t="s">
        <v>151</v>
      </c>
      <c r="F107" s="65" t="s">
        <v>94</v>
      </c>
      <c r="G107" s="65" t="s">
        <v>94</v>
      </c>
      <c r="H107" s="65"/>
    </row>
    <row r="108" spans="4:8" ht="32.25" thickBot="1">
      <c r="D108" s="69" t="s">
        <v>21</v>
      </c>
      <c r="E108" s="70" t="s">
        <v>152</v>
      </c>
      <c r="F108" s="65">
        <v>6.1</v>
      </c>
      <c r="G108" s="65">
        <v>6.4</v>
      </c>
      <c r="H108" s="65">
        <f>F108-G108</f>
        <v>-0.3000000000000007</v>
      </c>
    </row>
    <row r="109" spans="4:8" ht="16.5" thickBot="1">
      <c r="D109" s="69" t="s">
        <v>22</v>
      </c>
      <c r="E109" s="70" t="s">
        <v>156</v>
      </c>
      <c r="F109" s="65">
        <v>8.74</v>
      </c>
      <c r="G109" s="65">
        <v>8.61</v>
      </c>
      <c r="H109" s="65">
        <f>F109-G109</f>
        <v>0.13000000000000078</v>
      </c>
    </row>
    <row r="110" spans="4:8" ht="409.5">
      <c r="D110" s="171">
        <v>4</v>
      </c>
      <c r="E110" s="12" t="s">
        <v>157</v>
      </c>
      <c r="F110" s="171"/>
      <c r="G110" s="171"/>
      <c r="H110" s="171"/>
    </row>
    <row r="111" spans="4:8" ht="26.25" customHeight="1" thickBot="1">
      <c r="D111" s="172"/>
      <c r="E111" s="65" t="s">
        <v>149</v>
      </c>
      <c r="F111" s="172"/>
      <c r="G111" s="172"/>
      <c r="H111" s="172"/>
    </row>
    <row r="112" spans="4:8" ht="32.25" thickBot="1">
      <c r="D112" s="69" t="s">
        <v>24</v>
      </c>
      <c r="E112" s="70" t="s">
        <v>150</v>
      </c>
      <c r="F112" s="65" t="s">
        <v>94</v>
      </c>
      <c r="G112" s="65" t="s">
        <v>94</v>
      </c>
      <c r="H112" s="65"/>
    </row>
    <row r="113" spans="4:8" ht="32.25" thickBot="1">
      <c r="D113" s="69" t="s">
        <v>132</v>
      </c>
      <c r="E113" s="70" t="s">
        <v>151</v>
      </c>
      <c r="F113" s="65" t="s">
        <v>94</v>
      </c>
      <c r="G113" s="65" t="s">
        <v>94</v>
      </c>
      <c r="H113" s="65"/>
    </row>
    <row r="114" spans="4:8" ht="32.25" thickBot="1">
      <c r="D114" s="69" t="s">
        <v>25</v>
      </c>
      <c r="E114" s="70" t="s">
        <v>152</v>
      </c>
      <c r="F114" s="65"/>
      <c r="G114" s="65"/>
      <c r="H114" s="65"/>
    </row>
    <row r="115" spans="4:8" ht="204.75" customHeight="1" thickBot="1">
      <c r="D115" s="69" t="s">
        <v>26</v>
      </c>
      <c r="E115" s="70" t="s">
        <v>153</v>
      </c>
      <c r="F115" s="65"/>
      <c r="G115" s="65"/>
      <c r="H115" s="65"/>
    </row>
    <row r="116" spans="4:8" ht="204.75" customHeight="1">
      <c r="D116" s="171">
        <v>5</v>
      </c>
      <c r="E116" s="171" t="s">
        <v>158</v>
      </c>
      <c r="F116" s="171">
        <v>0</v>
      </c>
      <c r="G116" s="171">
        <v>0</v>
      </c>
      <c r="H116" s="171">
        <v>0</v>
      </c>
    </row>
    <row r="117" spans="4:8" ht="30.75" customHeight="1" thickBot="1">
      <c r="D117" s="172"/>
      <c r="E117" s="172"/>
      <c r="F117" s="172"/>
      <c r="G117" s="172"/>
      <c r="H117" s="172"/>
    </row>
    <row r="118" spans="4:8" ht="252" customHeight="1">
      <c r="D118" s="171" t="s">
        <v>159</v>
      </c>
      <c r="E118" s="171" t="s">
        <v>177</v>
      </c>
      <c r="F118" s="171">
        <v>0</v>
      </c>
      <c r="G118" s="171">
        <v>0</v>
      </c>
      <c r="H118" s="171">
        <v>0</v>
      </c>
    </row>
    <row r="119" spans="4:8" ht="15.75" thickBot="1">
      <c r="D119" s="172"/>
      <c r="E119" s="172"/>
      <c r="F119" s="172"/>
      <c r="G119" s="172"/>
      <c r="H119" s="172"/>
    </row>
    <row r="120" spans="4:8" ht="15.75">
      <c r="D120" s="15"/>
      <c r="E120" s="15"/>
      <c r="F120" s="15"/>
      <c r="G120" s="15"/>
      <c r="H120" s="15"/>
    </row>
    <row r="121" spans="3:10" ht="31.5" customHeight="1">
      <c r="C121" s="21" t="s">
        <v>17</v>
      </c>
      <c r="D121" s="173" t="s">
        <v>230</v>
      </c>
      <c r="E121" s="173"/>
      <c r="F121" s="173"/>
      <c r="G121" s="173"/>
      <c r="H121" s="173"/>
      <c r="I121" s="173"/>
      <c r="J121" s="173"/>
    </row>
    <row r="122" spans="4:8" ht="16.5" thickBot="1">
      <c r="D122" s="71"/>
      <c r="E122" s="15"/>
      <c r="F122" s="15"/>
      <c r="G122" s="15"/>
      <c r="H122" s="15"/>
    </row>
    <row r="123" spans="4:23" ht="78.75" customHeight="1">
      <c r="D123" s="127" t="s">
        <v>27</v>
      </c>
      <c r="E123" s="66" t="s">
        <v>160</v>
      </c>
      <c r="F123" s="133" t="s">
        <v>161</v>
      </c>
      <c r="G123" s="134"/>
      <c r="H123" s="134"/>
      <c r="I123" s="135"/>
      <c r="J123" s="133" t="s">
        <v>162</v>
      </c>
      <c r="K123" s="134"/>
      <c r="L123" s="134"/>
      <c r="M123" s="135"/>
      <c r="N123" s="133" t="s">
        <v>163</v>
      </c>
      <c r="O123" s="134"/>
      <c r="P123" s="134"/>
      <c r="Q123" s="135"/>
      <c r="R123" s="133" t="s">
        <v>164</v>
      </c>
      <c r="S123" s="134"/>
      <c r="T123" s="134"/>
      <c r="U123" s="135"/>
      <c r="V123" s="127" t="s">
        <v>175</v>
      </c>
      <c r="W123" s="127" t="s">
        <v>165</v>
      </c>
    </row>
    <row r="124" spans="4:23" ht="9.75" customHeight="1" thickBot="1">
      <c r="D124" s="132"/>
      <c r="E124" s="18" t="s">
        <v>32</v>
      </c>
      <c r="F124" s="136"/>
      <c r="G124" s="137"/>
      <c r="H124" s="137"/>
      <c r="I124" s="138"/>
      <c r="J124" s="136"/>
      <c r="K124" s="137"/>
      <c r="L124" s="137"/>
      <c r="M124" s="138"/>
      <c r="N124" s="136"/>
      <c r="O124" s="137"/>
      <c r="P124" s="137"/>
      <c r="Q124" s="138"/>
      <c r="R124" s="136"/>
      <c r="S124" s="137"/>
      <c r="T124" s="137"/>
      <c r="U124" s="138"/>
      <c r="V124" s="132"/>
      <c r="W124" s="132"/>
    </row>
    <row r="125" spans="4:23" ht="16.5" customHeight="1" hidden="1" thickBot="1">
      <c r="D125" s="132"/>
      <c r="E125" s="12"/>
      <c r="F125" s="139"/>
      <c r="G125" s="140"/>
      <c r="H125" s="140"/>
      <c r="I125" s="141"/>
      <c r="J125" s="139"/>
      <c r="K125" s="140"/>
      <c r="L125" s="140"/>
      <c r="M125" s="141"/>
      <c r="N125" s="139"/>
      <c r="O125" s="140"/>
      <c r="P125" s="140"/>
      <c r="Q125" s="141"/>
      <c r="R125" s="139"/>
      <c r="S125" s="140"/>
      <c r="T125" s="140"/>
      <c r="U125" s="141"/>
      <c r="V125" s="132"/>
      <c r="W125" s="132"/>
    </row>
    <row r="126" spans="4:23" ht="15" customHeight="1">
      <c r="D126" s="129" t="s">
        <v>166</v>
      </c>
      <c r="E126" s="129" t="s">
        <v>166</v>
      </c>
      <c r="F126" s="127" t="s">
        <v>167</v>
      </c>
      <c r="G126" s="127" t="s">
        <v>168</v>
      </c>
      <c r="H126" s="127" t="s">
        <v>169</v>
      </c>
      <c r="I126" s="127" t="s">
        <v>170</v>
      </c>
      <c r="J126" s="127" t="s">
        <v>167</v>
      </c>
      <c r="K126" s="127" t="s">
        <v>168</v>
      </c>
      <c r="L126" s="127" t="s">
        <v>169</v>
      </c>
      <c r="M126" s="127" t="s">
        <v>170</v>
      </c>
      <c r="N126" s="127" t="s">
        <v>167</v>
      </c>
      <c r="O126" s="127" t="s">
        <v>171</v>
      </c>
      <c r="P126" s="127" t="s">
        <v>172</v>
      </c>
      <c r="Q126" s="127" t="s">
        <v>170</v>
      </c>
      <c r="R126" s="127" t="s">
        <v>167</v>
      </c>
      <c r="S126" s="127" t="s">
        <v>171</v>
      </c>
      <c r="T126" s="127" t="s">
        <v>172</v>
      </c>
      <c r="U126" s="127" t="s">
        <v>170</v>
      </c>
      <c r="V126" s="132"/>
      <c r="W126" s="132"/>
    </row>
    <row r="127" spans="4:23" ht="1.5" customHeight="1" thickBot="1">
      <c r="D127" s="130"/>
      <c r="E127" s="130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</row>
    <row r="128" spans="4:23" ht="15.75" customHeight="1" thickBot="1">
      <c r="D128" s="10">
        <v>1</v>
      </c>
      <c r="E128" s="11">
        <v>2</v>
      </c>
      <c r="F128" s="11">
        <v>3</v>
      </c>
      <c r="G128" s="11">
        <v>4</v>
      </c>
      <c r="H128" s="11">
        <v>5</v>
      </c>
      <c r="I128" s="11">
        <v>6</v>
      </c>
      <c r="J128" s="11">
        <v>7</v>
      </c>
      <c r="K128" s="11">
        <v>8</v>
      </c>
      <c r="L128" s="11">
        <v>9</v>
      </c>
      <c r="M128" s="11">
        <v>10</v>
      </c>
      <c r="N128" s="11">
        <v>11</v>
      </c>
      <c r="O128" s="11">
        <v>12</v>
      </c>
      <c r="P128" s="11">
        <v>13</v>
      </c>
      <c r="Q128" s="11">
        <v>14</v>
      </c>
      <c r="R128" s="11">
        <v>15</v>
      </c>
      <c r="S128" s="11">
        <v>16</v>
      </c>
      <c r="T128" s="11">
        <v>17</v>
      </c>
      <c r="U128" s="11">
        <v>18</v>
      </c>
      <c r="V128" s="11">
        <v>19</v>
      </c>
      <c r="W128" s="11">
        <v>20</v>
      </c>
    </row>
    <row r="129" spans="4:23" ht="16.5" thickBot="1">
      <c r="D129" s="67">
        <v>1</v>
      </c>
      <c r="E129" s="65" t="s">
        <v>94</v>
      </c>
      <c r="F129" s="65" t="s">
        <v>94</v>
      </c>
      <c r="G129" s="65" t="s">
        <v>94</v>
      </c>
      <c r="H129" s="65" t="s">
        <v>94</v>
      </c>
      <c r="I129" s="65" t="s">
        <v>94</v>
      </c>
      <c r="J129" s="65" t="s">
        <v>94</v>
      </c>
      <c r="K129" s="65" t="s">
        <v>94</v>
      </c>
      <c r="L129" s="65" t="s">
        <v>94</v>
      </c>
      <c r="M129" s="65" t="s">
        <v>94</v>
      </c>
      <c r="N129" s="65" t="s">
        <v>94</v>
      </c>
      <c r="O129" s="65" t="s">
        <v>94</v>
      </c>
      <c r="P129" s="65" t="s">
        <v>94</v>
      </c>
      <c r="Q129" s="65" t="s">
        <v>94</v>
      </c>
      <c r="R129" s="65" t="s">
        <v>94</v>
      </c>
      <c r="S129" s="65" t="s">
        <v>94</v>
      </c>
      <c r="T129" s="65" t="s">
        <v>94</v>
      </c>
      <c r="U129" s="65" t="s">
        <v>94</v>
      </c>
      <c r="V129" s="65" t="s">
        <v>94</v>
      </c>
      <c r="W129" s="65" t="s">
        <v>94</v>
      </c>
    </row>
    <row r="130" spans="4:23" ht="16.5" thickBot="1">
      <c r="D130" s="67">
        <v>2</v>
      </c>
      <c r="E130" s="65" t="s">
        <v>94</v>
      </c>
      <c r="F130" s="65" t="s">
        <v>94</v>
      </c>
      <c r="G130" s="65" t="s">
        <v>94</v>
      </c>
      <c r="H130" s="65" t="s">
        <v>94</v>
      </c>
      <c r="I130" s="65" t="s">
        <v>94</v>
      </c>
      <c r="J130" s="65" t="s">
        <v>94</v>
      </c>
      <c r="K130" s="65" t="s">
        <v>94</v>
      </c>
      <c r="L130" s="65" t="s">
        <v>94</v>
      </c>
      <c r="M130" s="65" t="s">
        <v>94</v>
      </c>
      <c r="N130" s="65" t="s">
        <v>94</v>
      </c>
      <c r="O130" s="65" t="s">
        <v>94</v>
      </c>
      <c r="P130" s="65" t="s">
        <v>94</v>
      </c>
      <c r="Q130" s="65" t="s">
        <v>94</v>
      </c>
      <c r="R130" s="65" t="s">
        <v>94</v>
      </c>
      <c r="S130" s="65" t="s">
        <v>94</v>
      </c>
      <c r="T130" s="65" t="s">
        <v>94</v>
      </c>
      <c r="U130" s="65" t="s">
        <v>94</v>
      </c>
      <c r="V130" s="65" t="s">
        <v>94</v>
      </c>
      <c r="W130" s="65" t="s">
        <v>94</v>
      </c>
    </row>
    <row r="131" spans="4:23" ht="39" thickBot="1">
      <c r="D131" s="73" t="s">
        <v>173</v>
      </c>
      <c r="E131" s="74" t="s">
        <v>174</v>
      </c>
      <c r="F131" s="74" t="s">
        <v>94</v>
      </c>
      <c r="G131" s="74" t="s">
        <v>94</v>
      </c>
      <c r="H131" s="74"/>
      <c r="I131" s="74"/>
      <c r="J131" s="74"/>
      <c r="K131" s="74"/>
      <c r="L131" s="74"/>
      <c r="M131" s="74"/>
      <c r="N131" s="74"/>
      <c r="O131" s="74"/>
      <c r="P131" s="74">
        <f>G108</f>
        <v>6.4</v>
      </c>
      <c r="Q131" s="75">
        <f>G109</f>
        <v>8.61</v>
      </c>
      <c r="R131" s="74" t="s">
        <v>94</v>
      </c>
      <c r="S131" s="74" t="s">
        <v>94</v>
      </c>
      <c r="T131" s="74">
        <v>1.35</v>
      </c>
      <c r="U131" s="74">
        <v>1.82</v>
      </c>
      <c r="V131" s="74">
        <v>0</v>
      </c>
      <c r="W131" s="74" t="s">
        <v>94</v>
      </c>
    </row>
    <row r="132" spans="4:8" ht="15.75">
      <c r="D132" s="71"/>
      <c r="E132" s="15"/>
      <c r="F132" s="15"/>
      <c r="G132" s="15"/>
      <c r="H132" s="15"/>
    </row>
    <row r="133" spans="4:8" ht="15.75">
      <c r="D133" s="71"/>
      <c r="E133" s="15"/>
      <c r="F133" s="15"/>
      <c r="G133" s="15"/>
      <c r="H133" s="15"/>
    </row>
    <row r="135" spans="3:15" ht="15" customHeight="1">
      <c r="C135" s="21"/>
      <c r="D135" s="151" t="s">
        <v>185</v>
      </c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</row>
    <row r="136" spans="4:15" ht="15" customHeight="1"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</row>
    <row r="137" spans="4:15" ht="15" customHeight="1"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</row>
    <row r="138" spans="4:15" ht="15" customHeight="1"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</row>
    <row r="139" spans="4:15" ht="15" customHeight="1"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</row>
    <row r="140" spans="4:15" ht="15" customHeight="1"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</row>
    <row r="141" spans="4:15" ht="15" customHeight="1"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</row>
    <row r="142" spans="4:15" ht="15" customHeight="1"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</row>
    <row r="143" spans="4:15" ht="29.25" customHeight="1"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</row>
    <row r="144" spans="4:15" ht="15" customHeight="1"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</row>
    <row r="145" spans="4:11" ht="15" customHeight="1">
      <c r="D145" s="8"/>
      <c r="E145" s="8"/>
      <c r="F145" s="8"/>
      <c r="G145" s="8"/>
      <c r="H145" s="8"/>
      <c r="I145" s="8"/>
      <c r="J145" s="8"/>
      <c r="K145" s="8"/>
    </row>
    <row r="146" spans="4:11" ht="15" customHeight="1">
      <c r="D146" s="8"/>
      <c r="E146" s="8"/>
      <c r="F146" s="8"/>
      <c r="G146" s="8"/>
      <c r="H146" s="3" t="s">
        <v>19</v>
      </c>
      <c r="I146" s="8"/>
      <c r="J146" s="8"/>
      <c r="K146" s="8"/>
    </row>
    <row r="147" spans="4:11" ht="15" customHeight="1">
      <c r="D147" s="8"/>
      <c r="E147" s="8"/>
      <c r="F147" s="8"/>
      <c r="G147" s="8"/>
      <c r="H147" s="8"/>
      <c r="I147" s="8"/>
      <c r="J147" s="8"/>
      <c r="K147" s="8"/>
    </row>
    <row r="148" spans="3:20" ht="15.75">
      <c r="C148" s="21"/>
      <c r="D148" s="207" t="s">
        <v>186</v>
      </c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</row>
    <row r="149" spans="4:20" ht="15" customHeight="1"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</row>
    <row r="150" ht="15.75" thickBot="1"/>
    <row r="151" spans="4:21" ht="15.75" customHeight="1" thickBot="1">
      <c r="D151" s="9" t="s">
        <v>27</v>
      </c>
      <c r="E151" s="66" t="s">
        <v>107</v>
      </c>
      <c r="F151" s="168" t="s">
        <v>108</v>
      </c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70"/>
      <c r="U151" s="198" t="s">
        <v>233</v>
      </c>
    </row>
    <row r="152" spans="4:21" ht="22.5" customHeight="1" thickBot="1">
      <c r="D152" s="88"/>
      <c r="E152" s="12"/>
      <c r="F152" s="168" t="s">
        <v>109</v>
      </c>
      <c r="G152" s="169"/>
      <c r="H152" s="170"/>
      <c r="I152" s="168" t="s">
        <v>110</v>
      </c>
      <c r="J152" s="169"/>
      <c r="K152" s="170"/>
      <c r="L152" s="168" t="s">
        <v>111</v>
      </c>
      <c r="M152" s="169"/>
      <c r="N152" s="170"/>
      <c r="O152" s="168" t="s">
        <v>112</v>
      </c>
      <c r="P152" s="169"/>
      <c r="Q152" s="170"/>
      <c r="R152" s="168" t="s">
        <v>113</v>
      </c>
      <c r="S152" s="169"/>
      <c r="T152" s="170"/>
      <c r="U152" s="199"/>
    </row>
    <row r="153" spans="4:21" ht="15" customHeight="1">
      <c r="D153" s="227"/>
      <c r="E153" s="227"/>
      <c r="F153" s="198">
        <v>2017</v>
      </c>
      <c r="G153" s="198">
        <v>2018</v>
      </c>
      <c r="H153" s="198" t="s">
        <v>231</v>
      </c>
      <c r="I153" s="198">
        <f>F153</f>
        <v>2017</v>
      </c>
      <c r="J153" s="198">
        <f>G153</f>
        <v>2018</v>
      </c>
      <c r="K153" s="198" t="s">
        <v>231</v>
      </c>
      <c r="L153" s="198">
        <f>F153</f>
        <v>2017</v>
      </c>
      <c r="M153" s="198">
        <f>G153</f>
        <v>2018</v>
      </c>
      <c r="N153" s="198" t="s">
        <v>231</v>
      </c>
      <c r="O153" s="198">
        <f>F153</f>
        <v>2017</v>
      </c>
      <c r="P153" s="198">
        <f>G153</f>
        <v>2018</v>
      </c>
      <c r="Q153" s="198" t="s">
        <v>231</v>
      </c>
      <c r="R153" s="198">
        <f>F153</f>
        <v>2017</v>
      </c>
      <c r="S153" s="198">
        <f>G153</f>
        <v>2018</v>
      </c>
      <c r="T153" s="198" t="s">
        <v>231</v>
      </c>
      <c r="U153" s="199"/>
    </row>
    <row r="154" spans="4:21" ht="15" customHeight="1">
      <c r="D154" s="227"/>
      <c r="E154" s="227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</row>
    <row r="155" spans="4:21" ht="15">
      <c r="D155" s="227"/>
      <c r="E155" s="227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</row>
    <row r="156" spans="4:21" ht="15" customHeight="1">
      <c r="D156" s="227"/>
      <c r="E156" s="227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</row>
    <row r="157" spans="4:21" ht="15.75" customHeight="1" thickBot="1">
      <c r="D157" s="172"/>
      <c r="E157" s="172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</row>
    <row r="158" spans="4:21" ht="15.75" thickBot="1">
      <c r="D158" s="10">
        <v>1</v>
      </c>
      <c r="E158" s="11">
        <v>2</v>
      </c>
      <c r="F158" s="11">
        <v>3</v>
      </c>
      <c r="G158" s="11">
        <v>4</v>
      </c>
      <c r="H158" s="11">
        <v>5</v>
      </c>
      <c r="I158" s="11">
        <v>6</v>
      </c>
      <c r="J158" s="11">
        <v>7</v>
      </c>
      <c r="K158" s="11">
        <v>8</v>
      </c>
      <c r="L158" s="11">
        <v>9</v>
      </c>
      <c r="M158" s="11">
        <v>10</v>
      </c>
      <c r="N158" s="11">
        <v>11</v>
      </c>
      <c r="O158" s="11">
        <v>12</v>
      </c>
      <c r="P158" s="11">
        <v>13</v>
      </c>
      <c r="Q158" s="11">
        <v>14</v>
      </c>
      <c r="R158" s="11">
        <v>15</v>
      </c>
      <c r="S158" s="11">
        <v>16</v>
      </c>
      <c r="T158" s="11">
        <v>17</v>
      </c>
      <c r="U158" s="11">
        <v>18</v>
      </c>
    </row>
    <row r="159" spans="4:21" ht="68.25" thickBot="1">
      <c r="D159" s="10">
        <v>1</v>
      </c>
      <c r="E159" s="52" t="s">
        <v>114</v>
      </c>
      <c r="F159" s="122">
        <v>159</v>
      </c>
      <c r="G159" s="122">
        <v>124</v>
      </c>
      <c r="H159" s="257">
        <f>G159/F159*100-100</f>
        <v>-22.0125786163522</v>
      </c>
      <c r="I159" s="122">
        <v>3</v>
      </c>
      <c r="J159" s="122">
        <v>6</v>
      </c>
      <c r="K159" s="258">
        <f>J159/I159*100-100</f>
        <v>100</v>
      </c>
      <c r="L159" s="53"/>
      <c r="M159" s="53"/>
      <c r="N159" s="90"/>
      <c r="O159" s="53"/>
      <c r="P159" s="53"/>
      <c r="Q159" s="90"/>
      <c r="R159" s="53"/>
      <c r="S159" s="115"/>
      <c r="T159" s="118"/>
      <c r="U159" s="120">
        <f>G159+J159+M159+P159+S159</f>
        <v>130</v>
      </c>
    </row>
    <row r="160" spans="4:21" ht="96.75" customHeight="1">
      <c r="D160" s="127">
        <v>2</v>
      </c>
      <c r="E160" s="144" t="s">
        <v>115</v>
      </c>
      <c r="F160" s="208">
        <v>159</v>
      </c>
      <c r="G160" s="208">
        <v>124</v>
      </c>
      <c r="H160" s="255">
        <v>-22.0125786163522</v>
      </c>
      <c r="I160" s="208">
        <v>3</v>
      </c>
      <c r="J160" s="208">
        <v>6</v>
      </c>
      <c r="K160" s="208">
        <v>100</v>
      </c>
      <c r="L160" s="142"/>
      <c r="M160" s="142"/>
      <c r="N160" s="125"/>
      <c r="O160" s="142"/>
      <c r="P160" s="142"/>
      <c r="Q160" s="125"/>
      <c r="R160" s="142"/>
      <c r="S160" s="162"/>
      <c r="T160" s="142"/>
      <c r="U160" s="176">
        <f aca="true" t="shared" si="2" ref="U160:U176">G160+J160+M160+P160+S160</f>
        <v>130</v>
      </c>
    </row>
    <row r="161" spans="4:21" ht="15.75" thickBot="1">
      <c r="D161" s="128"/>
      <c r="E161" s="130"/>
      <c r="F161" s="210"/>
      <c r="G161" s="210"/>
      <c r="H161" s="256"/>
      <c r="I161" s="210"/>
      <c r="J161" s="210"/>
      <c r="K161" s="210"/>
      <c r="L161" s="143"/>
      <c r="M161" s="143"/>
      <c r="N161" s="126"/>
      <c r="O161" s="143"/>
      <c r="P161" s="143"/>
      <c r="Q161" s="126"/>
      <c r="R161" s="143"/>
      <c r="S161" s="163"/>
      <c r="T161" s="230"/>
      <c r="U161" s="177"/>
    </row>
    <row r="162" spans="4:21" ht="175.5" customHeight="1">
      <c r="D162" s="127">
        <v>3</v>
      </c>
      <c r="E162" s="144" t="s">
        <v>116</v>
      </c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62"/>
      <c r="T162" s="166"/>
      <c r="U162" s="160">
        <f t="shared" si="2"/>
        <v>0</v>
      </c>
    </row>
    <row r="163" spans="4:21" ht="57" customHeight="1" thickBot="1">
      <c r="D163" s="128"/>
      <c r="E163" s="130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63"/>
      <c r="T163" s="167"/>
      <c r="U163" s="161"/>
    </row>
    <row r="164" spans="4:21" ht="30" customHeight="1" thickBot="1">
      <c r="D164" s="19" t="s">
        <v>83</v>
      </c>
      <c r="E164" s="52" t="s">
        <v>117</v>
      </c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115"/>
      <c r="T164" s="118"/>
      <c r="U164" s="120">
        <f t="shared" si="2"/>
        <v>0</v>
      </c>
    </row>
    <row r="165" spans="4:21" ht="23.25" thickBot="1">
      <c r="D165" s="19" t="s">
        <v>20</v>
      </c>
      <c r="E165" s="52" t="s">
        <v>118</v>
      </c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115"/>
      <c r="T165" s="117"/>
      <c r="U165" s="121">
        <f t="shared" si="2"/>
        <v>0</v>
      </c>
    </row>
    <row r="166" spans="4:21" ht="96.75" customHeight="1">
      <c r="D166" s="127">
        <v>4</v>
      </c>
      <c r="E166" s="144" t="s">
        <v>119</v>
      </c>
      <c r="F166" s="208">
        <v>4</v>
      </c>
      <c r="G166" s="208">
        <v>4</v>
      </c>
      <c r="H166" s="208">
        <v>0</v>
      </c>
      <c r="I166" s="208">
        <v>4</v>
      </c>
      <c r="J166" s="208">
        <v>4</v>
      </c>
      <c r="K166" s="208">
        <v>0</v>
      </c>
      <c r="L166" s="142"/>
      <c r="M166" s="142"/>
      <c r="N166" s="125"/>
      <c r="O166" s="142"/>
      <c r="P166" s="142"/>
      <c r="Q166" s="125"/>
      <c r="R166" s="142"/>
      <c r="S166" s="162"/>
      <c r="T166" s="166"/>
      <c r="U166" s="160">
        <f t="shared" si="2"/>
        <v>8</v>
      </c>
    </row>
    <row r="167" spans="4:21" ht="27" customHeight="1" thickBot="1">
      <c r="D167" s="128"/>
      <c r="E167" s="130"/>
      <c r="F167" s="210"/>
      <c r="G167" s="210"/>
      <c r="H167" s="210"/>
      <c r="I167" s="210"/>
      <c r="J167" s="210"/>
      <c r="K167" s="210"/>
      <c r="L167" s="143"/>
      <c r="M167" s="143"/>
      <c r="N167" s="126"/>
      <c r="O167" s="143"/>
      <c r="P167" s="143"/>
      <c r="Q167" s="126"/>
      <c r="R167" s="143"/>
      <c r="S167" s="163"/>
      <c r="T167" s="167"/>
      <c r="U167" s="161"/>
    </row>
    <row r="168" spans="4:21" ht="63" customHeight="1">
      <c r="D168" s="127">
        <v>5</v>
      </c>
      <c r="E168" s="144" t="s">
        <v>120</v>
      </c>
      <c r="F168" s="208">
        <f>F160</f>
        <v>159</v>
      </c>
      <c r="G168" s="208">
        <f>G160</f>
        <v>124</v>
      </c>
      <c r="H168" s="255">
        <f>G168/F168*100-100</f>
        <v>-22.0125786163522</v>
      </c>
      <c r="I168" s="208">
        <v>3</v>
      </c>
      <c r="J168" s="208">
        <v>6</v>
      </c>
      <c r="K168" s="208">
        <v>100</v>
      </c>
      <c r="L168" s="125"/>
      <c r="M168" s="125"/>
      <c r="N168" s="125"/>
      <c r="O168" s="125"/>
      <c r="P168" s="125"/>
      <c r="Q168" s="125"/>
      <c r="R168" s="125"/>
      <c r="S168" s="156"/>
      <c r="T168" s="164"/>
      <c r="U168" s="154">
        <f t="shared" si="2"/>
        <v>130</v>
      </c>
    </row>
    <row r="169" spans="4:21" ht="15.75" thickBot="1">
      <c r="D169" s="128"/>
      <c r="E169" s="130"/>
      <c r="F169" s="210"/>
      <c r="G169" s="210"/>
      <c r="H169" s="256" t="e">
        <f>G169/F169*100-100</f>
        <v>#DIV/0!</v>
      </c>
      <c r="I169" s="210"/>
      <c r="J169" s="210"/>
      <c r="K169" s="210"/>
      <c r="L169" s="126"/>
      <c r="M169" s="126"/>
      <c r="N169" s="126"/>
      <c r="O169" s="126"/>
      <c r="P169" s="126"/>
      <c r="Q169" s="126"/>
      <c r="R169" s="126"/>
      <c r="S169" s="157"/>
      <c r="T169" s="165"/>
      <c r="U169" s="155"/>
    </row>
    <row r="170" spans="4:21" ht="63" customHeight="1">
      <c r="D170" s="127">
        <v>6</v>
      </c>
      <c r="E170" s="144" t="s">
        <v>121</v>
      </c>
      <c r="F170" s="208">
        <v>100</v>
      </c>
      <c r="G170" s="208">
        <v>127</v>
      </c>
      <c r="H170" s="255">
        <f>G170/F170*100-100</f>
        <v>27</v>
      </c>
      <c r="I170" s="208">
        <v>0</v>
      </c>
      <c r="J170" s="208">
        <v>6</v>
      </c>
      <c r="K170" s="208">
        <v>600</v>
      </c>
      <c r="L170" s="125"/>
      <c r="M170" s="125"/>
      <c r="N170" s="125"/>
      <c r="O170" s="125"/>
      <c r="P170" s="125"/>
      <c r="Q170" s="125"/>
      <c r="R170" s="125"/>
      <c r="S170" s="156"/>
      <c r="T170" s="158"/>
      <c r="U170" s="160">
        <f t="shared" si="2"/>
        <v>133</v>
      </c>
    </row>
    <row r="171" spans="4:21" ht="15.75" thickBot="1">
      <c r="D171" s="128"/>
      <c r="E171" s="130"/>
      <c r="F171" s="210"/>
      <c r="G171" s="210"/>
      <c r="H171" s="256" t="e">
        <f>G171/F171*100-100</f>
        <v>#DIV/0!</v>
      </c>
      <c r="I171" s="210"/>
      <c r="J171" s="210"/>
      <c r="K171" s="210"/>
      <c r="L171" s="126"/>
      <c r="M171" s="126"/>
      <c r="N171" s="126"/>
      <c r="O171" s="126"/>
      <c r="P171" s="126"/>
      <c r="Q171" s="126"/>
      <c r="R171" s="126"/>
      <c r="S171" s="157"/>
      <c r="T171" s="159"/>
      <c r="U171" s="161"/>
    </row>
    <row r="172" spans="4:21" ht="153" customHeight="1">
      <c r="D172" s="127">
        <v>7</v>
      </c>
      <c r="E172" s="144" t="s">
        <v>122</v>
      </c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62"/>
      <c r="T172" s="152"/>
      <c r="U172" s="154">
        <f t="shared" si="2"/>
        <v>0</v>
      </c>
    </row>
    <row r="173" spans="4:21" ht="53.25" customHeight="1" thickBot="1">
      <c r="D173" s="128"/>
      <c r="E173" s="130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63"/>
      <c r="T173" s="153"/>
      <c r="U173" s="155"/>
    </row>
    <row r="174" spans="4:21" ht="23.25" thickBot="1">
      <c r="D174" s="19" t="s">
        <v>181</v>
      </c>
      <c r="E174" s="52" t="s">
        <v>123</v>
      </c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115"/>
      <c r="T174" s="118"/>
      <c r="U174" s="120">
        <f t="shared" si="2"/>
        <v>0</v>
      </c>
    </row>
    <row r="175" spans="4:21" ht="15.75" thickBot="1">
      <c r="D175" s="19" t="s">
        <v>182</v>
      </c>
      <c r="E175" s="52" t="s">
        <v>124</v>
      </c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115"/>
      <c r="T175" s="117"/>
      <c r="U175" s="121">
        <f t="shared" si="2"/>
        <v>0</v>
      </c>
    </row>
    <row r="176" spans="4:21" ht="113.25" customHeight="1" thickBot="1">
      <c r="D176" s="10">
        <v>8</v>
      </c>
      <c r="E176" s="52" t="s">
        <v>125</v>
      </c>
      <c r="F176" s="55"/>
      <c r="G176" s="55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116"/>
      <c r="T176" s="119"/>
      <c r="U176" s="120">
        <f t="shared" si="2"/>
        <v>0</v>
      </c>
    </row>
    <row r="179" spans="3:19" ht="15.75">
      <c r="C179" s="21"/>
      <c r="D179" s="64" t="s">
        <v>187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4:19" ht="1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4:14" ht="15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4:14" ht="15.75" customHeight="1" thickBot="1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</row>
    <row r="183" spans="4:14" ht="15.75" customHeight="1">
      <c r="D183" s="147" t="s">
        <v>126</v>
      </c>
      <c r="E183" s="190"/>
      <c r="F183" s="148"/>
      <c r="G183" s="147">
        <v>15</v>
      </c>
      <c r="H183" s="148"/>
      <c r="I183" s="147">
        <v>150</v>
      </c>
      <c r="J183" s="148"/>
      <c r="K183" s="147">
        <v>250</v>
      </c>
      <c r="L183" s="148"/>
      <c r="M183" s="147">
        <v>670</v>
      </c>
      <c r="N183" s="148"/>
    </row>
    <row r="184" spans="4:14" ht="16.5" customHeight="1" thickBot="1">
      <c r="D184" s="149"/>
      <c r="E184" s="191"/>
      <c r="F184" s="150"/>
      <c r="G184" s="149"/>
      <c r="H184" s="150"/>
      <c r="I184" s="149"/>
      <c r="J184" s="150"/>
      <c r="K184" s="149"/>
      <c r="L184" s="150"/>
      <c r="M184" s="149"/>
      <c r="N184" s="150"/>
    </row>
    <row r="185" spans="4:14" ht="110.25" customHeight="1" thickBot="1">
      <c r="D185" s="246" t="s">
        <v>85</v>
      </c>
      <c r="E185" s="247"/>
      <c r="F185" s="248"/>
      <c r="G185" s="55" t="s">
        <v>127</v>
      </c>
      <c r="H185" s="55" t="s">
        <v>96</v>
      </c>
      <c r="I185" s="55" t="s">
        <v>127</v>
      </c>
      <c r="J185" s="55" t="s">
        <v>96</v>
      </c>
      <c r="K185" s="55" t="s">
        <v>127</v>
      </c>
      <c r="L185" s="55" t="s">
        <v>96</v>
      </c>
      <c r="M185" s="55" t="s">
        <v>127</v>
      </c>
      <c r="N185" s="55" t="s">
        <v>96</v>
      </c>
    </row>
    <row r="186" spans="4:14" ht="63" customHeight="1">
      <c r="D186" s="123" t="s">
        <v>128</v>
      </c>
      <c r="E186" s="123" t="s">
        <v>129</v>
      </c>
      <c r="F186" s="123" t="s">
        <v>130</v>
      </c>
      <c r="G186" s="145"/>
      <c r="H186" s="145"/>
      <c r="I186" s="145"/>
      <c r="J186" s="145"/>
      <c r="K186" s="145"/>
      <c r="L186" s="145"/>
      <c r="M186" s="145"/>
      <c r="N186" s="145"/>
    </row>
    <row r="187" spans="4:14" ht="15.75" thickBot="1">
      <c r="D187" s="124"/>
      <c r="E187" s="124"/>
      <c r="F187" s="124"/>
      <c r="G187" s="146"/>
      <c r="H187" s="146"/>
      <c r="I187" s="146"/>
      <c r="J187" s="146"/>
      <c r="K187" s="146"/>
      <c r="L187" s="146"/>
      <c r="M187" s="146"/>
      <c r="N187" s="146"/>
    </row>
    <row r="188" spans="4:14" ht="16.5" thickBot="1">
      <c r="D188" s="123" t="s">
        <v>131</v>
      </c>
      <c r="E188" s="123"/>
      <c r="F188" s="68"/>
      <c r="G188" s="57"/>
      <c r="H188" s="65"/>
      <c r="I188" s="57"/>
      <c r="J188" s="57"/>
      <c r="K188" s="57"/>
      <c r="L188" s="57"/>
      <c r="M188" s="57"/>
      <c r="N188" s="57"/>
    </row>
    <row r="189" spans="4:14" ht="16.5" thickBot="1">
      <c r="D189" s="131"/>
      <c r="E189" s="124"/>
      <c r="F189" s="55"/>
      <c r="G189" s="57"/>
      <c r="H189" s="65"/>
      <c r="I189" s="57"/>
      <c r="J189" s="57"/>
      <c r="K189" s="57"/>
      <c r="L189" s="57"/>
      <c r="M189" s="57"/>
      <c r="N189" s="57"/>
    </row>
    <row r="190" spans="4:14" ht="16.5" thickBot="1">
      <c r="D190" s="131"/>
      <c r="E190" s="123"/>
      <c r="F190" s="55"/>
      <c r="G190" s="57"/>
      <c r="H190" s="65"/>
      <c r="I190" s="57"/>
      <c r="J190" s="57"/>
      <c r="K190" s="57"/>
      <c r="L190" s="57"/>
      <c r="M190" s="57"/>
      <c r="N190" s="57"/>
    </row>
    <row r="191" spans="4:14" ht="16.5" thickBot="1">
      <c r="D191" s="124"/>
      <c r="E191" s="124"/>
      <c r="F191" s="55"/>
      <c r="G191" s="57"/>
      <c r="H191" s="65"/>
      <c r="I191" s="57"/>
      <c r="J191" s="57"/>
      <c r="K191" s="57"/>
      <c r="L191" s="57"/>
      <c r="M191" s="57"/>
      <c r="N191" s="57"/>
    </row>
    <row r="192" spans="4:14" ht="16.5" thickBot="1">
      <c r="D192" s="123">
        <v>750</v>
      </c>
      <c r="E192" s="123"/>
      <c r="F192" s="55"/>
      <c r="G192" s="57"/>
      <c r="H192" s="57"/>
      <c r="I192" s="57"/>
      <c r="J192" s="57"/>
      <c r="K192" s="57"/>
      <c r="L192" s="57"/>
      <c r="M192" s="57"/>
      <c r="N192" s="57"/>
    </row>
    <row r="193" spans="4:14" ht="16.5" thickBot="1">
      <c r="D193" s="131"/>
      <c r="E193" s="124"/>
      <c r="F193" s="55"/>
      <c r="G193" s="57"/>
      <c r="H193" s="57"/>
      <c r="I193" s="57"/>
      <c r="J193" s="57"/>
      <c r="K193" s="57"/>
      <c r="L193" s="57"/>
      <c r="M193" s="57"/>
      <c r="N193" s="57"/>
    </row>
    <row r="194" spans="4:14" ht="16.5" thickBot="1">
      <c r="D194" s="131"/>
      <c r="E194" s="123"/>
      <c r="F194" s="55"/>
      <c r="G194" s="57"/>
      <c r="H194" s="57"/>
      <c r="I194" s="57"/>
      <c r="J194" s="57"/>
      <c r="K194" s="57"/>
      <c r="L194" s="57"/>
      <c r="M194" s="57"/>
      <c r="N194" s="57"/>
    </row>
    <row r="195" spans="4:14" ht="16.5" thickBot="1">
      <c r="D195" s="124"/>
      <c r="E195" s="124"/>
      <c r="F195" s="55"/>
      <c r="G195" s="57"/>
      <c r="H195" s="57"/>
      <c r="I195" s="57"/>
      <c r="J195" s="57"/>
      <c r="K195" s="57"/>
      <c r="L195" s="57"/>
      <c r="M195" s="57"/>
      <c r="N195" s="57"/>
    </row>
    <row r="196" spans="4:14" ht="16.5" thickBot="1">
      <c r="D196" s="123">
        <v>1000</v>
      </c>
      <c r="E196" s="123"/>
      <c r="F196" s="55"/>
      <c r="G196" s="57"/>
      <c r="H196" s="57"/>
      <c r="I196" s="57"/>
      <c r="J196" s="57"/>
      <c r="K196" s="57"/>
      <c r="L196" s="57"/>
      <c r="M196" s="57"/>
      <c r="N196" s="57"/>
    </row>
    <row r="197" spans="4:14" ht="16.5" thickBot="1">
      <c r="D197" s="131"/>
      <c r="E197" s="124"/>
      <c r="F197" s="55"/>
      <c r="G197" s="57"/>
      <c r="H197" s="57"/>
      <c r="I197" s="57"/>
      <c r="J197" s="57"/>
      <c r="K197" s="57"/>
      <c r="L197" s="57"/>
      <c r="M197" s="57"/>
      <c r="N197" s="57"/>
    </row>
    <row r="198" spans="4:14" ht="16.5" thickBot="1">
      <c r="D198" s="131"/>
      <c r="E198" s="123"/>
      <c r="F198" s="55"/>
      <c r="G198" s="57"/>
      <c r="H198" s="57"/>
      <c r="I198" s="57"/>
      <c r="J198" s="57"/>
      <c r="K198" s="57"/>
      <c r="L198" s="57"/>
      <c r="M198" s="57"/>
      <c r="N198" s="57"/>
    </row>
    <row r="199" spans="4:14" ht="16.5" thickBot="1">
      <c r="D199" s="131"/>
      <c r="E199" s="124"/>
      <c r="F199" s="55"/>
      <c r="G199" s="57"/>
      <c r="H199" s="57"/>
      <c r="I199" s="57"/>
      <c r="J199" s="57"/>
      <c r="K199" s="57"/>
      <c r="L199" s="57"/>
      <c r="M199" s="57"/>
      <c r="N199" s="57"/>
    </row>
    <row r="200" spans="4:14" ht="16.5" thickBot="1">
      <c r="D200" s="87"/>
      <c r="E200" s="54"/>
      <c r="F200" s="55"/>
      <c r="G200" s="57"/>
      <c r="H200" s="57"/>
      <c r="I200" s="57"/>
      <c r="J200" s="57"/>
      <c r="K200" s="57"/>
      <c r="L200" s="57"/>
      <c r="M200" s="57"/>
      <c r="N200" s="57"/>
    </row>
    <row r="201" spans="4:14" ht="16.5" thickBot="1">
      <c r="D201" s="86">
        <v>1250</v>
      </c>
      <c r="E201" s="12"/>
      <c r="F201" s="55"/>
      <c r="G201" s="57"/>
      <c r="H201" s="57"/>
      <c r="I201" s="57"/>
      <c r="J201" s="57"/>
      <c r="K201" s="57"/>
      <c r="L201" s="57"/>
      <c r="M201" s="57"/>
      <c r="N201" s="57"/>
    </row>
    <row r="202" spans="4:14" ht="16.5" thickBot="1">
      <c r="D202" s="88"/>
      <c r="E202" s="89"/>
      <c r="F202" s="55"/>
      <c r="G202" s="57"/>
      <c r="H202" s="57"/>
      <c r="I202" s="57"/>
      <c r="J202" s="57"/>
      <c r="K202" s="57"/>
      <c r="L202" s="57"/>
      <c r="M202" s="57"/>
      <c r="N202" s="57"/>
    </row>
    <row r="203" spans="4:14" ht="16.5" thickBot="1">
      <c r="D203" s="17"/>
      <c r="E203" s="55"/>
      <c r="F203" s="68"/>
      <c r="G203" s="74"/>
      <c r="H203" s="74"/>
      <c r="I203" s="74"/>
      <c r="J203" s="74"/>
      <c r="K203" s="74"/>
      <c r="L203" s="74"/>
      <c r="M203" s="74"/>
      <c r="N203" s="74"/>
    </row>
    <row r="204" ht="15.75" customHeight="1"/>
    <row r="205" ht="18.75">
      <c r="H205" s="3" t="s">
        <v>23</v>
      </c>
    </row>
    <row r="207" spans="3:14" ht="15" customHeight="1">
      <c r="C207" s="21"/>
      <c r="D207" s="151" t="s">
        <v>188</v>
      </c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</row>
    <row r="208" spans="4:14" ht="15" customHeight="1"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</row>
    <row r="209" spans="4:14" ht="15" customHeight="1"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</row>
    <row r="210" spans="4:14" ht="15" customHeight="1"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</row>
    <row r="211" spans="4:14" ht="15.75" customHeight="1" thickBot="1"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</row>
    <row r="212" spans="4:21" ht="15.75" thickBot="1">
      <c r="D212" s="9" t="s">
        <v>27</v>
      </c>
      <c r="E212" s="133" t="s">
        <v>44</v>
      </c>
      <c r="F212" s="135"/>
      <c r="G212" s="168" t="s">
        <v>45</v>
      </c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70"/>
    </row>
    <row r="213" spans="4:21" ht="22.5" customHeight="1" thickBot="1">
      <c r="D213" s="17"/>
      <c r="E213" s="139" t="s">
        <v>46</v>
      </c>
      <c r="F213" s="141"/>
      <c r="G213" s="168" t="s">
        <v>47</v>
      </c>
      <c r="H213" s="169"/>
      <c r="I213" s="170"/>
      <c r="J213" s="168" t="s">
        <v>48</v>
      </c>
      <c r="K213" s="169"/>
      <c r="L213" s="170"/>
      <c r="M213" s="168" t="s">
        <v>49</v>
      </c>
      <c r="N213" s="169"/>
      <c r="O213" s="170"/>
      <c r="P213" s="168" t="s">
        <v>50</v>
      </c>
      <c r="Q213" s="169"/>
      <c r="R213" s="170"/>
      <c r="S213" s="168" t="s">
        <v>28</v>
      </c>
      <c r="T213" s="169"/>
      <c r="U213" s="170"/>
    </row>
    <row r="214" spans="4:21" ht="15">
      <c r="D214" s="171"/>
      <c r="E214" s="237"/>
      <c r="F214" s="238"/>
      <c r="G214" s="127" t="s">
        <v>51</v>
      </c>
      <c r="H214" s="127" t="s">
        <v>84</v>
      </c>
      <c r="I214" s="18" t="s">
        <v>54</v>
      </c>
      <c r="J214" s="127" t="s">
        <v>51</v>
      </c>
      <c r="K214" s="18" t="s">
        <v>52</v>
      </c>
      <c r="L214" s="18" t="s">
        <v>54</v>
      </c>
      <c r="M214" s="127" t="s">
        <v>51</v>
      </c>
      <c r="N214" s="18" t="s">
        <v>52</v>
      </c>
      <c r="O214" s="18" t="s">
        <v>54</v>
      </c>
      <c r="P214" s="127" t="s">
        <v>51</v>
      </c>
      <c r="Q214" s="18" t="s">
        <v>52</v>
      </c>
      <c r="R214" s="18" t="s">
        <v>54</v>
      </c>
      <c r="S214" s="127" t="s">
        <v>51</v>
      </c>
      <c r="T214" s="18" t="s">
        <v>52</v>
      </c>
      <c r="U214" s="18" t="s">
        <v>54</v>
      </c>
    </row>
    <row r="215" spans="4:21" ht="15">
      <c r="D215" s="227"/>
      <c r="E215" s="239"/>
      <c r="F215" s="240"/>
      <c r="G215" s="132"/>
      <c r="H215" s="132"/>
      <c r="I215" s="18" t="s">
        <v>55</v>
      </c>
      <c r="J215" s="132"/>
      <c r="K215" s="18" t="s">
        <v>53</v>
      </c>
      <c r="L215" s="18" t="s">
        <v>55</v>
      </c>
      <c r="M215" s="132"/>
      <c r="N215" s="18" t="s">
        <v>53</v>
      </c>
      <c r="O215" s="18" t="s">
        <v>55</v>
      </c>
      <c r="P215" s="132"/>
      <c r="Q215" s="18" t="s">
        <v>53</v>
      </c>
      <c r="R215" s="18" t="s">
        <v>55</v>
      </c>
      <c r="S215" s="132"/>
      <c r="T215" s="18" t="s">
        <v>53</v>
      </c>
      <c r="U215" s="18" t="s">
        <v>55</v>
      </c>
    </row>
    <row r="216" spans="4:21" ht="15.75">
      <c r="D216" s="227"/>
      <c r="E216" s="239"/>
      <c r="F216" s="240"/>
      <c r="G216" s="132"/>
      <c r="H216" s="132"/>
      <c r="I216" s="18" t="s">
        <v>56</v>
      </c>
      <c r="J216" s="132"/>
      <c r="K216" s="12"/>
      <c r="L216" s="18" t="s">
        <v>56</v>
      </c>
      <c r="M216" s="132"/>
      <c r="N216" s="12"/>
      <c r="O216" s="18" t="s">
        <v>56</v>
      </c>
      <c r="P216" s="132"/>
      <c r="Q216" s="12"/>
      <c r="R216" s="18" t="s">
        <v>56</v>
      </c>
      <c r="S216" s="132"/>
      <c r="T216" s="12"/>
      <c r="U216" s="18" t="s">
        <v>56</v>
      </c>
    </row>
    <row r="217" spans="4:21" ht="15.75" thickBot="1">
      <c r="D217" s="172"/>
      <c r="E217" s="241"/>
      <c r="F217" s="242"/>
      <c r="G217" s="128"/>
      <c r="H217" s="128"/>
      <c r="I217" s="11" t="s">
        <v>57</v>
      </c>
      <c r="J217" s="128"/>
      <c r="K217" s="13"/>
      <c r="L217" s="11" t="s">
        <v>57</v>
      </c>
      <c r="M217" s="128"/>
      <c r="N217" s="13"/>
      <c r="O217" s="11" t="s">
        <v>57</v>
      </c>
      <c r="P217" s="128"/>
      <c r="Q217" s="13"/>
      <c r="R217" s="11" t="s">
        <v>57</v>
      </c>
      <c r="S217" s="128"/>
      <c r="T217" s="13"/>
      <c r="U217" s="11" t="s">
        <v>57</v>
      </c>
    </row>
    <row r="218" spans="4:21" ht="15.75" thickBot="1">
      <c r="D218" s="10">
        <v>1</v>
      </c>
      <c r="E218" s="168">
        <v>2</v>
      </c>
      <c r="F218" s="170"/>
      <c r="G218" s="11">
        <v>3</v>
      </c>
      <c r="H218" s="11">
        <v>4</v>
      </c>
      <c r="I218" s="11">
        <v>5</v>
      </c>
      <c r="J218" s="11">
        <v>6</v>
      </c>
      <c r="K218" s="11">
        <v>7</v>
      </c>
      <c r="L218" s="11">
        <v>8</v>
      </c>
      <c r="M218" s="11">
        <v>9</v>
      </c>
      <c r="N218" s="11">
        <v>10</v>
      </c>
      <c r="O218" s="11">
        <v>11</v>
      </c>
      <c r="P218" s="11">
        <v>12</v>
      </c>
      <c r="Q218" s="11">
        <v>13</v>
      </c>
      <c r="R218" s="11">
        <v>14</v>
      </c>
      <c r="S218" s="11">
        <v>15</v>
      </c>
      <c r="T218" s="11">
        <v>16</v>
      </c>
      <c r="U218" s="11">
        <v>17</v>
      </c>
    </row>
    <row r="219" spans="4:21" ht="23.25" customHeight="1" thickBot="1">
      <c r="D219" s="10">
        <v>1</v>
      </c>
      <c r="E219" s="228" t="s">
        <v>58</v>
      </c>
      <c r="F219" s="229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4:21" ht="16.5" thickBot="1">
      <c r="D220" s="19" t="s">
        <v>13</v>
      </c>
      <c r="E220" s="228" t="s">
        <v>59</v>
      </c>
      <c r="F220" s="229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4:21" ht="16.5" thickBot="1">
      <c r="D221" s="19" t="s">
        <v>14</v>
      </c>
      <c r="E221" s="228" t="s">
        <v>60</v>
      </c>
      <c r="F221" s="229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4:21" ht="16.5" thickBot="1">
      <c r="D222" s="19" t="s">
        <v>74</v>
      </c>
      <c r="E222" s="228" t="s">
        <v>61</v>
      </c>
      <c r="F222" s="229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4:21" ht="16.5" thickBot="1">
      <c r="D223" s="19" t="s">
        <v>75</v>
      </c>
      <c r="E223" s="228" t="s">
        <v>62</v>
      </c>
      <c r="F223" s="229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4:21" ht="33" customHeight="1" thickBot="1">
      <c r="D224" s="19" t="s">
        <v>76</v>
      </c>
      <c r="E224" s="228" t="s">
        <v>63</v>
      </c>
      <c r="F224" s="229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4:21" ht="16.5" thickBot="1">
      <c r="D225" s="19" t="s">
        <v>77</v>
      </c>
      <c r="E225" s="228" t="s">
        <v>64</v>
      </c>
      <c r="F225" s="229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4:21" ht="16.5" thickBot="1">
      <c r="D226" s="10">
        <v>2</v>
      </c>
      <c r="E226" s="231" t="s">
        <v>65</v>
      </c>
      <c r="F226" s="232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4:21" ht="16.5" thickBot="1">
      <c r="D227" s="19" t="s">
        <v>42</v>
      </c>
      <c r="E227" s="225" t="s">
        <v>66</v>
      </c>
      <c r="F227" s="226"/>
      <c r="G227" s="24"/>
      <c r="H227" s="24"/>
      <c r="I227" s="24"/>
      <c r="J227" s="91"/>
      <c r="K227" s="92"/>
      <c r="L227" s="100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4:21" ht="16.5" thickBot="1">
      <c r="D228" s="20" t="s">
        <v>78</v>
      </c>
      <c r="E228" s="225" t="s">
        <v>67</v>
      </c>
      <c r="F228" s="226"/>
      <c r="G228" s="24"/>
      <c r="H228" s="24"/>
      <c r="I228" s="24"/>
      <c r="J228" s="17"/>
      <c r="K228" s="65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4:21" ht="16.5" thickBot="1">
      <c r="D229" s="20" t="s">
        <v>79</v>
      </c>
      <c r="E229" s="225" t="s">
        <v>68</v>
      </c>
      <c r="F229" s="226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4:21" ht="16.5" thickBot="1">
      <c r="D230" s="19" t="s">
        <v>17</v>
      </c>
      <c r="E230" s="225" t="s">
        <v>60</v>
      </c>
      <c r="F230" s="226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4:21" ht="16.5" thickBot="1">
      <c r="D231" s="19" t="s">
        <v>18</v>
      </c>
      <c r="E231" s="225" t="s">
        <v>61</v>
      </c>
      <c r="F231" s="226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4:21" ht="16.5" thickBot="1">
      <c r="D232" s="19" t="s">
        <v>80</v>
      </c>
      <c r="E232" s="225" t="s">
        <v>62</v>
      </c>
      <c r="F232" s="226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4:21" ht="30" customHeight="1" thickBot="1">
      <c r="D233" s="19" t="s">
        <v>81</v>
      </c>
      <c r="E233" s="228" t="s">
        <v>69</v>
      </c>
      <c r="F233" s="229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4:21" ht="16.5" thickBot="1">
      <c r="D234" s="19" t="s">
        <v>82</v>
      </c>
      <c r="E234" s="228" t="s">
        <v>64</v>
      </c>
      <c r="F234" s="229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4:21" ht="16.5" thickBot="1">
      <c r="D235" s="10">
        <v>3</v>
      </c>
      <c r="E235" s="228" t="s">
        <v>70</v>
      </c>
      <c r="F235" s="229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4:21" ht="16.5" thickBot="1">
      <c r="D236" s="19" t="s">
        <v>83</v>
      </c>
      <c r="E236" s="228" t="s">
        <v>71</v>
      </c>
      <c r="F236" s="229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4:21" ht="27" customHeight="1" thickBot="1">
      <c r="D237" s="19" t="s">
        <v>20</v>
      </c>
      <c r="E237" s="228" t="s">
        <v>72</v>
      </c>
      <c r="F237" s="229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4:21" ht="27" customHeight="1" thickBot="1">
      <c r="D238" s="19" t="s">
        <v>21</v>
      </c>
      <c r="E238" s="228" t="s">
        <v>73</v>
      </c>
      <c r="F238" s="229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4:21" ht="37.5" customHeight="1" thickBot="1">
      <c r="D239" s="19" t="s">
        <v>22</v>
      </c>
      <c r="E239" s="228" t="s">
        <v>64</v>
      </c>
      <c r="F239" s="229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4:21" ht="22.5" customHeight="1">
      <c r="D240" s="22"/>
      <c r="E240" s="23"/>
      <c r="F240" s="23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3:21" ht="22.5" customHeight="1">
      <c r="C241" s="21"/>
      <c r="D241" s="233" t="s">
        <v>145</v>
      </c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15"/>
      <c r="P241" s="15"/>
      <c r="Q241" s="15"/>
      <c r="R241" s="15"/>
      <c r="S241" s="15"/>
      <c r="T241" s="15"/>
      <c r="U241" s="15"/>
    </row>
    <row r="242" spans="4:21" ht="22.5" customHeight="1" thickBot="1">
      <c r="D242" s="22"/>
      <c r="E242" s="23"/>
      <c r="F242" s="23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4:21" ht="167.25" customHeight="1">
      <c r="D243" s="22"/>
      <c r="E243" s="123" t="s">
        <v>29</v>
      </c>
      <c r="F243" s="123" t="s">
        <v>139</v>
      </c>
      <c r="G243" s="123" t="s">
        <v>133</v>
      </c>
      <c r="H243" s="123" t="s">
        <v>140</v>
      </c>
      <c r="I243" s="123" t="s">
        <v>134</v>
      </c>
      <c r="J243" s="123" t="s">
        <v>135</v>
      </c>
      <c r="K243" s="123" t="s">
        <v>141</v>
      </c>
      <c r="L243" s="123" t="s">
        <v>142</v>
      </c>
      <c r="M243" s="123" t="s">
        <v>143</v>
      </c>
      <c r="N243" s="123" t="s">
        <v>136</v>
      </c>
      <c r="O243" s="123" t="s">
        <v>144</v>
      </c>
      <c r="P243" s="15"/>
      <c r="Q243" s="15"/>
      <c r="R243" s="15"/>
      <c r="S243" s="15"/>
      <c r="T243" s="15"/>
      <c r="U243" s="15"/>
    </row>
    <row r="244" spans="4:21" ht="22.5" customHeight="1" hidden="1">
      <c r="D244" s="22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243"/>
      <c r="P244" s="15"/>
      <c r="Q244" s="15"/>
      <c r="R244" s="15"/>
      <c r="S244" s="15"/>
      <c r="T244" s="15"/>
      <c r="U244" s="15"/>
    </row>
    <row r="245" spans="4:21" ht="22.5" customHeight="1" hidden="1">
      <c r="D245" s="22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243"/>
      <c r="P245" s="15"/>
      <c r="Q245" s="15"/>
      <c r="R245" s="15"/>
      <c r="S245" s="15"/>
      <c r="T245" s="15"/>
      <c r="U245" s="15"/>
    </row>
    <row r="246" spans="4:21" ht="22.5" customHeight="1" hidden="1" thickBot="1">
      <c r="D246" s="22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244"/>
      <c r="P246" s="15"/>
      <c r="Q246" s="15"/>
      <c r="R246" s="15"/>
      <c r="S246" s="15"/>
      <c r="T246" s="15"/>
      <c r="U246" s="15"/>
    </row>
    <row r="247" spans="4:21" ht="22.5" customHeight="1" thickBot="1">
      <c r="D247" s="22"/>
      <c r="E247" s="56">
        <v>1</v>
      </c>
      <c r="F247" s="55">
        <v>2</v>
      </c>
      <c r="G247" s="55">
        <v>3</v>
      </c>
      <c r="H247" s="55">
        <v>4</v>
      </c>
      <c r="I247" s="55">
        <v>5</v>
      </c>
      <c r="J247" s="55">
        <v>6</v>
      </c>
      <c r="K247" s="55">
        <v>7</v>
      </c>
      <c r="L247" s="55">
        <v>8</v>
      </c>
      <c r="M247" s="55">
        <v>9</v>
      </c>
      <c r="N247" s="55">
        <v>10</v>
      </c>
      <c r="O247" s="55">
        <v>11</v>
      </c>
      <c r="P247" s="15"/>
      <c r="Q247" s="15"/>
      <c r="R247" s="15"/>
      <c r="S247" s="15"/>
      <c r="T247" s="15"/>
      <c r="U247" s="15"/>
    </row>
    <row r="248" spans="4:21" ht="66" customHeight="1">
      <c r="D248" s="22"/>
      <c r="E248" s="123">
        <v>1</v>
      </c>
      <c r="F248" s="171" t="s">
        <v>189</v>
      </c>
      <c r="G248" s="234" t="s">
        <v>190</v>
      </c>
      <c r="H248" s="234" t="s">
        <v>191</v>
      </c>
      <c r="I248" s="59" t="s">
        <v>192</v>
      </c>
      <c r="J248" s="58" t="s">
        <v>137</v>
      </c>
      <c r="K248" s="234" t="s">
        <v>138</v>
      </c>
      <c r="L248" s="123">
        <v>6027</v>
      </c>
      <c r="M248" s="123">
        <v>5</v>
      </c>
      <c r="N248" s="123">
        <v>5</v>
      </c>
      <c r="O248" s="123" t="s">
        <v>94</v>
      </c>
      <c r="P248" s="15"/>
      <c r="Q248" s="15"/>
      <c r="R248" s="15"/>
      <c r="S248" s="15"/>
      <c r="T248" s="15"/>
      <c r="U248" s="15"/>
    </row>
    <row r="249" spans="4:21" ht="28.5" customHeight="1">
      <c r="D249" s="22"/>
      <c r="E249" s="131"/>
      <c r="F249" s="227"/>
      <c r="G249" s="235"/>
      <c r="H249" s="235"/>
      <c r="I249" s="59"/>
      <c r="J249" s="58" t="s">
        <v>194</v>
      </c>
      <c r="K249" s="235"/>
      <c r="L249" s="131"/>
      <c r="M249" s="131"/>
      <c r="N249" s="131"/>
      <c r="O249" s="243"/>
      <c r="P249" s="15"/>
      <c r="Q249" s="15"/>
      <c r="R249" s="15"/>
      <c r="S249" s="15"/>
      <c r="T249" s="15"/>
      <c r="U249" s="15"/>
    </row>
    <row r="250" spans="4:21" ht="30" customHeight="1">
      <c r="D250" s="22"/>
      <c r="E250" s="131"/>
      <c r="F250" s="227"/>
      <c r="G250" s="235"/>
      <c r="H250" s="235"/>
      <c r="I250" s="59"/>
      <c r="J250" s="51"/>
      <c r="K250" s="235"/>
      <c r="L250" s="131"/>
      <c r="M250" s="131"/>
      <c r="N250" s="131"/>
      <c r="O250" s="243"/>
      <c r="P250" s="15"/>
      <c r="Q250" s="15"/>
      <c r="R250" s="15"/>
      <c r="S250" s="15"/>
      <c r="T250" s="15"/>
      <c r="U250" s="15"/>
    </row>
    <row r="251" spans="4:21" ht="30" customHeight="1">
      <c r="D251" s="22"/>
      <c r="E251" s="131"/>
      <c r="F251" s="227"/>
      <c r="G251" s="235"/>
      <c r="H251" s="235"/>
      <c r="I251" s="59"/>
      <c r="J251" s="51"/>
      <c r="K251" s="235"/>
      <c r="L251" s="131"/>
      <c r="M251" s="131"/>
      <c r="N251" s="131"/>
      <c r="O251" s="243"/>
      <c r="P251" s="15"/>
      <c r="Q251" s="15"/>
      <c r="R251" s="15"/>
      <c r="S251" s="15"/>
      <c r="T251" s="15"/>
      <c r="U251" s="15"/>
    </row>
    <row r="252" spans="4:21" ht="32.25" customHeight="1" thickBot="1">
      <c r="D252" s="22"/>
      <c r="E252" s="124"/>
      <c r="F252" s="172"/>
      <c r="G252" s="236"/>
      <c r="H252" s="236"/>
      <c r="I252" s="101" t="s">
        <v>193</v>
      </c>
      <c r="J252" s="13"/>
      <c r="K252" s="236"/>
      <c r="L252" s="124"/>
      <c r="M252" s="124"/>
      <c r="N252" s="124"/>
      <c r="O252" s="244"/>
      <c r="P252" s="15"/>
      <c r="Q252" s="15"/>
      <c r="R252" s="15"/>
      <c r="S252" s="15"/>
      <c r="T252" s="15"/>
      <c r="U252" s="15"/>
    </row>
    <row r="253" spans="4:21" ht="22.5" customHeight="1">
      <c r="D253" s="22"/>
      <c r="E253" s="23"/>
      <c r="F253" s="23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5" spans="4:8" ht="15.75">
      <c r="D255" s="21"/>
      <c r="E255" s="21" t="s">
        <v>43</v>
      </c>
      <c r="F255" s="16"/>
      <c r="G255" s="16"/>
      <c r="H255" s="16"/>
    </row>
    <row r="256" ht="15.75" thickBot="1"/>
    <row r="257" spans="5:8" ht="16.5" thickBot="1">
      <c r="E257" s="99" t="s">
        <v>29</v>
      </c>
      <c r="F257" s="68" t="s">
        <v>0</v>
      </c>
      <c r="G257" s="68" t="s">
        <v>30</v>
      </c>
      <c r="H257" s="92"/>
    </row>
    <row r="258" spans="5:8" ht="68.25" customHeight="1">
      <c r="E258" s="123">
        <v>1</v>
      </c>
      <c r="F258" s="12" t="s">
        <v>31</v>
      </c>
      <c r="G258" s="123" t="s">
        <v>180</v>
      </c>
      <c r="H258" s="123" t="s">
        <v>192</v>
      </c>
    </row>
    <row r="259" spans="5:8" ht="1.5" customHeight="1" hidden="1">
      <c r="E259" s="131"/>
      <c r="F259" s="12" t="s">
        <v>32</v>
      </c>
      <c r="G259" s="131"/>
      <c r="H259" s="131"/>
    </row>
    <row r="260" spans="5:8" ht="78.75">
      <c r="E260" s="131"/>
      <c r="F260" s="12" t="s">
        <v>33</v>
      </c>
      <c r="G260" s="131"/>
      <c r="H260" s="131"/>
    </row>
    <row r="261" spans="5:8" ht="15" customHeight="1" hidden="1">
      <c r="E261" s="131"/>
      <c r="F261" s="12" t="s">
        <v>32</v>
      </c>
      <c r="G261" s="131"/>
      <c r="H261" s="131"/>
    </row>
    <row r="262" spans="5:8" ht="120" customHeight="1" thickBot="1">
      <c r="E262" s="124"/>
      <c r="F262" s="65" t="s">
        <v>34</v>
      </c>
      <c r="G262" s="124"/>
      <c r="H262" s="124"/>
    </row>
    <row r="263" spans="5:8" ht="77.25" customHeight="1">
      <c r="E263" s="123">
        <v>2</v>
      </c>
      <c r="F263" s="171" t="s">
        <v>35</v>
      </c>
      <c r="G263" s="123" t="s">
        <v>36</v>
      </c>
      <c r="H263" s="123"/>
    </row>
    <row r="264" spans="5:14" ht="97.5" customHeight="1" thickBot="1">
      <c r="E264" s="124"/>
      <c r="F264" s="172"/>
      <c r="G264" s="124"/>
      <c r="H264" s="124"/>
      <c r="N264" s="14" t="s">
        <v>32</v>
      </c>
    </row>
    <row r="265" spans="5:8" ht="15" customHeight="1" hidden="1">
      <c r="E265" s="253" t="s">
        <v>42</v>
      </c>
      <c r="F265" s="171" t="s">
        <v>37</v>
      </c>
      <c r="G265" s="123" t="s">
        <v>36</v>
      </c>
      <c r="H265" s="123"/>
    </row>
    <row r="266" spans="5:8" ht="115.5" customHeight="1" thickBot="1">
      <c r="E266" s="254"/>
      <c r="F266" s="172"/>
      <c r="G266" s="124"/>
      <c r="H266" s="124"/>
    </row>
    <row r="267" spans="5:8" ht="15" customHeight="1" hidden="1">
      <c r="E267" s="253" t="s">
        <v>17</v>
      </c>
      <c r="F267" s="171" t="s">
        <v>38</v>
      </c>
      <c r="G267" s="123" t="s">
        <v>36</v>
      </c>
      <c r="H267" s="123"/>
    </row>
    <row r="268" spans="5:8" ht="180.75" customHeight="1" thickBot="1">
      <c r="E268" s="254"/>
      <c r="F268" s="172"/>
      <c r="G268" s="124"/>
      <c r="H268" s="124"/>
    </row>
    <row r="269" spans="5:8" ht="15.75" customHeight="1" hidden="1">
      <c r="E269" s="123">
        <v>3</v>
      </c>
      <c r="F269" s="171" t="s">
        <v>39</v>
      </c>
      <c r="G269" s="123" t="s">
        <v>40</v>
      </c>
      <c r="H269" s="123"/>
    </row>
    <row r="270" spans="5:8" ht="215.25" customHeight="1" thickBot="1">
      <c r="E270" s="124"/>
      <c r="F270" s="172"/>
      <c r="G270" s="124"/>
      <c r="H270" s="124"/>
    </row>
    <row r="271" spans="5:8" ht="98.25" customHeight="1" thickBot="1">
      <c r="E271" s="56">
        <v>4</v>
      </c>
      <c r="F271" s="65" t="s">
        <v>41</v>
      </c>
      <c r="G271" s="55" t="s">
        <v>40</v>
      </c>
      <c r="H271" s="55"/>
    </row>
  </sheetData>
  <sheetProtection/>
  <mergeCells count="334">
    <mergeCell ref="U151:U157"/>
    <mergeCell ref="S153:S157"/>
    <mergeCell ref="H153:H157"/>
    <mergeCell ref="K153:K157"/>
    <mergeCell ref="T153:T157"/>
    <mergeCell ref="Q153:Q157"/>
    <mergeCell ref="N153:N157"/>
    <mergeCell ref="O153:O157"/>
    <mergeCell ref="R153:R157"/>
    <mergeCell ref="I153:I157"/>
    <mergeCell ref="L153:L157"/>
    <mergeCell ref="D55:I55"/>
    <mergeCell ref="D56:I56"/>
    <mergeCell ref="D57:D59"/>
    <mergeCell ref="E57:E59"/>
    <mergeCell ref="F57:F59"/>
    <mergeCell ref="D61:I61"/>
    <mergeCell ref="D62:J62"/>
    <mergeCell ref="D31:O33"/>
    <mergeCell ref="E92:E93"/>
    <mergeCell ref="E267:E268"/>
    <mergeCell ref="F267:F268"/>
    <mergeCell ref="G267:G268"/>
    <mergeCell ref="H267:H268"/>
    <mergeCell ref="E265:E266"/>
    <mergeCell ref="F265:F266"/>
    <mergeCell ref="G265:G266"/>
    <mergeCell ref="H265:H266"/>
    <mergeCell ref="I183:J184"/>
    <mergeCell ref="D183:F184"/>
    <mergeCell ref="D185:F185"/>
    <mergeCell ref="D186:D187"/>
    <mergeCell ref="E186:E187"/>
    <mergeCell ref="F186:F187"/>
    <mergeCell ref="D196:D199"/>
    <mergeCell ref="E196:E197"/>
    <mergeCell ref="E198:E199"/>
    <mergeCell ref="E194:E195"/>
    <mergeCell ref="D207:N211"/>
    <mergeCell ref="G213:I213"/>
    <mergeCell ref="E212:F212"/>
    <mergeCell ref="G212:U212"/>
    <mergeCell ref="E243:E246"/>
    <mergeCell ref="G243:G246"/>
    <mergeCell ref="E231:F231"/>
    <mergeCell ref="E232:F232"/>
    <mergeCell ref="E233:F233"/>
    <mergeCell ref="D166:D167"/>
    <mergeCell ref="E166:E167"/>
    <mergeCell ref="F166:F167"/>
    <mergeCell ref="D160:D161"/>
    <mergeCell ref="E160:E161"/>
    <mergeCell ref="F160:F161"/>
    <mergeCell ref="H160:H161"/>
    <mergeCell ref="I160:I161"/>
    <mergeCell ref="J160:J161"/>
    <mergeCell ref="D153:D157"/>
    <mergeCell ref="G153:G157"/>
    <mergeCell ref="J153:J157"/>
    <mergeCell ref="G160:G161"/>
    <mergeCell ref="E153:E157"/>
    <mergeCell ref="F153:F157"/>
    <mergeCell ref="M153:M157"/>
    <mergeCell ref="O248:O252"/>
    <mergeCell ref="K243:K246"/>
    <mergeCell ref="L243:L246"/>
    <mergeCell ref="M243:M246"/>
    <mergeCell ref="N243:N246"/>
    <mergeCell ref="O243:O246"/>
    <mergeCell ref="K248:K252"/>
    <mergeCell ref="L248:L252"/>
    <mergeCell ref="M214:M217"/>
    <mergeCell ref="D214:D217"/>
    <mergeCell ref="E214:F217"/>
    <mergeCell ref="G214:G217"/>
    <mergeCell ref="J214:J217"/>
    <mergeCell ref="F243:F246"/>
    <mergeCell ref="E263:E264"/>
    <mergeCell ref="F263:F264"/>
    <mergeCell ref="G263:G264"/>
    <mergeCell ref="H263:H264"/>
    <mergeCell ref="E239:F239"/>
    <mergeCell ref="D241:N241"/>
    <mergeCell ref="E234:F234"/>
    <mergeCell ref="G248:G252"/>
    <mergeCell ref="H248:H252"/>
    <mergeCell ref="I243:I246"/>
    <mergeCell ref="J243:J246"/>
    <mergeCell ref="M248:M252"/>
    <mergeCell ref="N248:N252"/>
    <mergeCell ref="E229:F229"/>
    <mergeCell ref="E226:F226"/>
    <mergeCell ref="S214:S217"/>
    <mergeCell ref="E218:F218"/>
    <mergeCell ref="E258:E262"/>
    <mergeCell ref="G258:G262"/>
    <mergeCell ref="H258:H262"/>
    <mergeCell ref="E236:F236"/>
    <mergeCell ref="E237:F237"/>
    <mergeCell ref="E238:F238"/>
    <mergeCell ref="R152:T152"/>
    <mergeCell ref="T160:T161"/>
    <mergeCell ref="F152:H152"/>
    <mergeCell ref="I152:K152"/>
    <mergeCell ref="L152:N152"/>
    <mergeCell ref="H243:H246"/>
    <mergeCell ref="E224:F224"/>
    <mergeCell ref="E225:F225"/>
    <mergeCell ref="P214:P217"/>
    <mergeCell ref="H214:H217"/>
    <mergeCell ref="E213:F213"/>
    <mergeCell ref="J213:L213"/>
    <mergeCell ref="S213:U213"/>
    <mergeCell ref="E269:E270"/>
    <mergeCell ref="F269:F270"/>
    <mergeCell ref="G269:G270"/>
    <mergeCell ref="H269:H270"/>
    <mergeCell ref="E219:F219"/>
    <mergeCell ref="E227:F227"/>
    <mergeCell ref="E228:F228"/>
    <mergeCell ref="M213:O213"/>
    <mergeCell ref="P213:R213"/>
    <mergeCell ref="E230:F230"/>
    <mergeCell ref="E248:E252"/>
    <mergeCell ref="F248:F252"/>
    <mergeCell ref="E235:F235"/>
    <mergeCell ref="E220:F220"/>
    <mergeCell ref="E221:F221"/>
    <mergeCell ref="E222:F222"/>
    <mergeCell ref="E223:F223"/>
    <mergeCell ref="S160:S161"/>
    <mergeCell ref="D148:T149"/>
    <mergeCell ref="D14:D16"/>
    <mergeCell ref="E14:M14"/>
    <mergeCell ref="N14:N16"/>
    <mergeCell ref="O14:O16"/>
    <mergeCell ref="E15:G15"/>
    <mergeCell ref="H15:J15"/>
    <mergeCell ref="K15:M15"/>
    <mergeCell ref="H118:H119"/>
    <mergeCell ref="D87:H87"/>
    <mergeCell ref="D88:D89"/>
    <mergeCell ref="E88:E89"/>
    <mergeCell ref="D116:D117"/>
    <mergeCell ref="E116:E117"/>
    <mergeCell ref="F116:F117"/>
    <mergeCell ref="G116:G117"/>
    <mergeCell ref="F110:F111"/>
    <mergeCell ref="G110:G111"/>
    <mergeCell ref="E118:E119"/>
    <mergeCell ref="F118:F119"/>
    <mergeCell ref="H110:H111"/>
    <mergeCell ref="H116:H117"/>
    <mergeCell ref="F67:H67"/>
    <mergeCell ref="D35:D36"/>
    <mergeCell ref="E35:E36"/>
    <mergeCell ref="D92:D93"/>
    <mergeCell ref="F92:F93"/>
    <mergeCell ref="G92:G93"/>
    <mergeCell ref="P160:P161"/>
    <mergeCell ref="Q160:Q161"/>
    <mergeCell ref="R160:R161"/>
    <mergeCell ref="D98:D99"/>
    <mergeCell ref="F98:F99"/>
    <mergeCell ref="G98:G99"/>
    <mergeCell ref="H98:H99"/>
    <mergeCell ref="D118:D119"/>
    <mergeCell ref="O152:Q152"/>
    <mergeCell ref="P153:P157"/>
    <mergeCell ref="D11:O12"/>
    <mergeCell ref="D65:K66"/>
    <mergeCell ref="H92:H93"/>
    <mergeCell ref="I67:K67"/>
    <mergeCell ref="F88:H89"/>
    <mergeCell ref="D67:D68"/>
    <mergeCell ref="E67:E68"/>
    <mergeCell ref="F35:F36"/>
    <mergeCell ref="G35:G36"/>
    <mergeCell ref="D38:D42"/>
    <mergeCell ref="E38:E42"/>
    <mergeCell ref="F38:F40"/>
    <mergeCell ref="F41:F42"/>
    <mergeCell ref="D44:I44"/>
    <mergeCell ref="D45:D52"/>
    <mergeCell ref="E45:E49"/>
    <mergeCell ref="F45:F47"/>
    <mergeCell ref="F48:F49"/>
    <mergeCell ref="E50:E52"/>
    <mergeCell ref="F50:F52"/>
    <mergeCell ref="D53:D54"/>
    <mergeCell ref="K162:K163"/>
    <mergeCell ref="L162:L163"/>
    <mergeCell ref="U160:U161"/>
    <mergeCell ref="K160:K161"/>
    <mergeCell ref="L160:L161"/>
    <mergeCell ref="M160:M161"/>
    <mergeCell ref="N160:N161"/>
    <mergeCell ref="R126:R127"/>
    <mergeCell ref="K126:K127"/>
    <mergeCell ref="U126:U127"/>
    <mergeCell ref="G118:G119"/>
    <mergeCell ref="D121:J121"/>
    <mergeCell ref="D123:D125"/>
    <mergeCell ref="D104:D105"/>
    <mergeCell ref="F104:F105"/>
    <mergeCell ref="G104:G105"/>
    <mergeCell ref="H104:H105"/>
    <mergeCell ref="D110:D111"/>
    <mergeCell ref="F151:T151"/>
    <mergeCell ref="O160:O161"/>
    <mergeCell ref="Q162:Q163"/>
    <mergeCell ref="R162:R163"/>
    <mergeCell ref="S162:S163"/>
    <mergeCell ref="T162:T163"/>
    <mergeCell ref="M162:M163"/>
    <mergeCell ref="N162:N163"/>
    <mergeCell ref="O162:O163"/>
    <mergeCell ref="P162:P163"/>
    <mergeCell ref="U162:U163"/>
    <mergeCell ref="U168:U169"/>
    <mergeCell ref="D168:D169"/>
    <mergeCell ref="E168:E169"/>
    <mergeCell ref="F168:F169"/>
    <mergeCell ref="G168:G169"/>
    <mergeCell ref="H168:H169"/>
    <mergeCell ref="Q166:Q167"/>
    <mergeCell ref="R166:R167"/>
    <mergeCell ref="S166:S167"/>
    <mergeCell ref="T166:T167"/>
    <mergeCell ref="M166:M167"/>
    <mergeCell ref="N166:N167"/>
    <mergeCell ref="O166:O167"/>
    <mergeCell ref="P166:P167"/>
    <mergeCell ref="U166:U167"/>
    <mergeCell ref="G166:G167"/>
    <mergeCell ref="H166:H167"/>
    <mergeCell ref="I166:I167"/>
    <mergeCell ref="J166:J167"/>
    <mergeCell ref="K166:K167"/>
    <mergeCell ref="L166:L167"/>
    <mergeCell ref="S168:S169"/>
    <mergeCell ref="T168:T169"/>
    <mergeCell ref="H170:H171"/>
    <mergeCell ref="I170:I171"/>
    <mergeCell ref="J170:J171"/>
    <mergeCell ref="K170:K171"/>
    <mergeCell ref="M170:M171"/>
    <mergeCell ref="N170:N171"/>
    <mergeCell ref="I168:I169"/>
    <mergeCell ref="J168:J169"/>
    <mergeCell ref="Q168:Q169"/>
    <mergeCell ref="R168:R169"/>
    <mergeCell ref="M168:M169"/>
    <mergeCell ref="N168:N169"/>
    <mergeCell ref="O168:O169"/>
    <mergeCell ref="P168:P169"/>
    <mergeCell ref="R170:R171"/>
    <mergeCell ref="S170:S171"/>
    <mergeCell ref="T170:T171"/>
    <mergeCell ref="U170:U171"/>
    <mergeCell ref="R172:R173"/>
    <mergeCell ref="S172:S173"/>
    <mergeCell ref="D172:D173"/>
    <mergeCell ref="E172:E173"/>
    <mergeCell ref="F172:F173"/>
    <mergeCell ref="G172:G173"/>
    <mergeCell ref="T172:T173"/>
    <mergeCell ref="U172:U173"/>
    <mergeCell ref="F170:F171"/>
    <mergeCell ref="G170:G171"/>
    <mergeCell ref="I172:I173"/>
    <mergeCell ref="J172:J173"/>
    <mergeCell ref="H172:H173"/>
    <mergeCell ref="K172:K173"/>
    <mergeCell ref="D126:D127"/>
    <mergeCell ref="Q170:Q171"/>
    <mergeCell ref="M172:M173"/>
    <mergeCell ref="N172:N173"/>
    <mergeCell ref="O172:O173"/>
    <mergeCell ref="P172:P173"/>
    <mergeCell ref="Q172:Q173"/>
    <mergeCell ref="O170:O171"/>
    <mergeCell ref="D170:D171"/>
    <mergeCell ref="E170:E171"/>
    <mergeCell ref="G183:H184"/>
    <mergeCell ref="D22:O24"/>
    <mergeCell ref="D135:O143"/>
    <mergeCell ref="M183:N184"/>
    <mergeCell ref="G186:G187"/>
    <mergeCell ref="H186:H187"/>
    <mergeCell ref="I186:I187"/>
    <mergeCell ref="J186:J187"/>
    <mergeCell ref="J123:M125"/>
    <mergeCell ref="F123:I125"/>
    <mergeCell ref="I162:I163"/>
    <mergeCell ref="K186:K187"/>
    <mergeCell ref="L186:L187"/>
    <mergeCell ref="M186:M187"/>
    <mergeCell ref="N186:N187"/>
    <mergeCell ref="L170:L171"/>
    <mergeCell ref="L172:L173"/>
    <mergeCell ref="K168:K169"/>
    <mergeCell ref="L168:L169"/>
    <mergeCell ref="K183:L184"/>
    <mergeCell ref="L126:L127"/>
    <mergeCell ref="M126:M127"/>
    <mergeCell ref="D188:D191"/>
    <mergeCell ref="E188:E189"/>
    <mergeCell ref="E190:E191"/>
    <mergeCell ref="D162:D163"/>
    <mergeCell ref="E162:E163"/>
    <mergeCell ref="F162:F163"/>
    <mergeCell ref="G162:G163"/>
    <mergeCell ref="H162:H163"/>
    <mergeCell ref="D192:D195"/>
    <mergeCell ref="V123:V127"/>
    <mergeCell ref="W123:W127"/>
    <mergeCell ref="R123:U125"/>
    <mergeCell ref="N123:Q125"/>
    <mergeCell ref="N126:N127"/>
    <mergeCell ref="O126:O127"/>
    <mergeCell ref="P126:P127"/>
    <mergeCell ref="Q126:Q127"/>
    <mergeCell ref="S126:S127"/>
    <mergeCell ref="E192:E193"/>
    <mergeCell ref="P170:P171"/>
    <mergeCell ref="T126:T127"/>
    <mergeCell ref="E126:E127"/>
    <mergeCell ref="F126:F127"/>
    <mergeCell ref="G126:G127"/>
    <mergeCell ref="H126:H127"/>
    <mergeCell ref="I126:I127"/>
    <mergeCell ref="J126:J127"/>
    <mergeCell ref="J162:J163"/>
  </mergeCells>
  <hyperlinks>
    <hyperlink ref="I252" r:id="rId1" display="muptes06@mail,ru"/>
  </hyperlinks>
  <printOptions/>
  <pageMargins left="0.7" right="0.7" top="0.75" bottom="0.75" header="0.3" footer="0.3"/>
  <pageSetup horizontalDpi="180" verticalDpi="18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2019-04-30T02:22:37Z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